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Федоровка\"/>
    </mc:Choice>
  </mc:AlternateContent>
  <bookViews>
    <workbookView xWindow="0" yWindow="0" windowWidth="20490" windowHeight="7755"/>
  </bookViews>
  <sheets>
    <sheet name="Прил 1" sheetId="3" r:id="rId1"/>
    <sheet name="Прил 2" sheetId="1" r:id="rId2"/>
    <sheet name="Прил 3" sheetId="2" r:id="rId3"/>
  </sheets>
  <definedNames>
    <definedName name="__bookmark_1">'Прил 2'!$A$1:$F$1</definedName>
    <definedName name="__bookmark_2">'Прил 2'!$A$2:$F$65</definedName>
    <definedName name="__bookmark_4">'Прил 3'!$A$1:$F$107</definedName>
    <definedName name="__bookmark_5">'Прил 1'!$A$1:$F$24</definedName>
    <definedName name="__bookmark_6">'Прил 1'!$A$25:$F$25</definedName>
    <definedName name="_xlnm.Print_Titles" localSheetId="0">'Прил 1'!$1:$5</definedName>
    <definedName name="_xlnm.Print_Titles" localSheetId="1">'Прил 2'!$2:$5</definedName>
    <definedName name="_xlnm.Print_Titles" localSheetId="2">'Прил 3'!$1:$5</definedName>
  </definedNames>
  <calcPr calcId="152511" fullCalcOnLoad="1"/>
</workbook>
</file>

<file path=xl/calcChain.xml><?xml version="1.0" encoding="utf-8"?>
<calcChain xmlns="http://schemas.openxmlformats.org/spreadsheetml/2006/main">
  <c r="D8" i="1" l="1"/>
  <c r="D6" i="1" s="1"/>
  <c r="D14" i="3" s="1"/>
  <c r="D15" i="3" s="1"/>
  <c r="D16" i="3" s="1"/>
  <c r="D17" i="3" s="1"/>
  <c r="E11" i="1"/>
  <c r="E14" i="1"/>
  <c r="E17" i="1"/>
  <c r="D17" i="1"/>
  <c r="F17" i="1" s="1"/>
  <c r="E19" i="1"/>
  <c r="D19" i="1"/>
  <c r="F19" i="1" s="1"/>
  <c r="E21" i="1"/>
  <c r="F22" i="1"/>
  <c r="E23" i="1"/>
  <c r="D23" i="1"/>
  <c r="E25" i="1"/>
  <c r="D25" i="1"/>
  <c r="E32" i="1"/>
  <c r="F32" i="1" s="1"/>
  <c r="D33" i="1"/>
  <c r="F33" i="1" s="1"/>
  <c r="E37" i="1"/>
  <c r="F37" i="1" s="1"/>
  <c r="E42" i="1"/>
  <c r="E41" i="1" s="1"/>
  <c r="F41" i="1" s="1"/>
  <c r="E44" i="1"/>
  <c r="F44" i="1" s="1"/>
  <c r="E45" i="1"/>
  <c r="E52" i="1"/>
  <c r="F52" i="1" s="1"/>
  <c r="E53" i="1"/>
  <c r="F53" i="1" s="1"/>
  <c r="E58" i="1"/>
  <c r="E57" i="1" s="1"/>
  <c r="F57" i="1" s="1"/>
  <c r="F61" i="1"/>
  <c r="E60" i="1"/>
  <c r="E63" i="1"/>
  <c r="E62" i="1" s="1"/>
  <c r="F62" i="1" s="1"/>
  <c r="E13" i="2"/>
  <c r="E12" i="2" s="1"/>
  <c r="F12" i="2" s="1"/>
  <c r="F13" i="2"/>
  <c r="E14" i="2"/>
  <c r="E22" i="2"/>
  <c r="E25" i="2"/>
  <c r="E26" i="2"/>
  <c r="F26" i="2"/>
  <c r="F31" i="2"/>
  <c r="F32" i="2"/>
  <c r="F34" i="2"/>
  <c r="E31" i="2"/>
  <c r="E30" i="2" s="1"/>
  <c r="E35" i="2"/>
  <c r="F35" i="2" s="1"/>
  <c r="E36" i="2"/>
  <c r="F36" i="2" s="1"/>
  <c r="E59" i="2"/>
  <c r="E60" i="2"/>
  <c r="E61" i="2"/>
  <c r="F73" i="2"/>
  <c r="F72" i="2" s="1"/>
  <c r="F71" i="2" s="1"/>
  <c r="F70" i="2" s="1"/>
  <c r="F69" i="2" s="1"/>
  <c r="F68" i="2" s="1"/>
  <c r="F67" i="2" s="1"/>
  <c r="F74" i="2"/>
  <c r="E73" i="2"/>
  <c r="E72" i="2" s="1"/>
  <c r="E71" i="2" s="1"/>
  <c r="E70" i="2" s="1"/>
  <c r="E69" i="2" s="1"/>
  <c r="E68" i="2" s="1"/>
  <c r="E67" i="2" s="1"/>
  <c r="D73" i="2"/>
  <c r="D72" i="2" s="1"/>
  <c r="D71" i="2" s="1"/>
  <c r="D70" i="2" s="1"/>
  <c r="D69" i="2" s="1"/>
  <c r="D68" i="2" s="1"/>
  <c r="D67" i="2" s="1"/>
  <c r="E80" i="2"/>
  <c r="E79" i="2" s="1"/>
  <c r="E78" i="2" s="1"/>
  <c r="E81" i="2"/>
  <c r="D81" i="2"/>
  <c r="D80" i="2" s="1"/>
  <c r="F89" i="2"/>
  <c r="F88" i="2" s="1"/>
  <c r="F87" i="2" s="1"/>
  <c r="F86" i="2" s="1"/>
  <c r="F85" i="2" s="1"/>
  <c r="F84" i="2" s="1"/>
  <c r="F83" i="2" s="1"/>
  <c r="E89" i="2"/>
  <c r="E88" i="2" s="1"/>
  <c r="E87" i="2" s="1"/>
  <c r="E86" i="2" s="1"/>
  <c r="E85" i="2" s="1"/>
  <c r="E84" i="2" s="1"/>
  <c r="E83" i="2" s="1"/>
  <c r="D88" i="2"/>
  <c r="D87" i="2" s="1"/>
  <c r="D86" i="2" s="1"/>
  <c r="D85" i="2" s="1"/>
  <c r="D84" i="2" s="1"/>
  <c r="D83" i="2" s="1"/>
  <c r="D89" i="2"/>
  <c r="F90" i="2"/>
  <c r="E96" i="2"/>
  <c r="F101" i="2"/>
  <c r="F100" i="2" s="1"/>
  <c r="F99" i="2" s="1"/>
  <c r="F98" i="2" s="1"/>
  <c r="F105" i="2"/>
  <c r="F104" i="2" s="1"/>
  <c r="F103" i="2" s="1"/>
  <c r="F102" i="2" s="1"/>
  <c r="E98" i="2"/>
  <c r="E100" i="2"/>
  <c r="E99" i="2" s="1"/>
  <c r="E104" i="2"/>
  <c r="E103" i="2" s="1"/>
  <c r="E102" i="2" s="1"/>
  <c r="D104" i="2"/>
  <c r="F97" i="2"/>
  <c r="F82" i="2"/>
  <c r="F63" i="2"/>
  <c r="F62" i="2"/>
  <c r="F61" i="2"/>
  <c r="F60" i="2"/>
  <c r="F39" i="2"/>
  <c r="F38" i="2"/>
  <c r="F37" i="2"/>
  <c r="F30" i="2"/>
  <c r="F29" i="2"/>
  <c r="F28" i="2"/>
  <c r="F27" i="2"/>
  <c r="F25" i="2"/>
  <c r="F24" i="2"/>
  <c r="F23" i="2"/>
  <c r="F16" i="2"/>
  <c r="F15" i="2"/>
  <c r="F14" i="2"/>
  <c r="F64" i="1"/>
  <c r="F63" i="1"/>
  <c r="F60" i="1"/>
  <c r="F59" i="1"/>
  <c r="F58" i="1"/>
  <c r="F54" i="1"/>
  <c r="F46" i="1"/>
  <c r="F45" i="1"/>
  <c r="F43" i="1"/>
  <c r="F40" i="1"/>
  <c r="F38" i="1"/>
  <c r="F35" i="1"/>
  <c r="F34" i="1"/>
  <c r="F30" i="1"/>
  <c r="F29" i="1"/>
  <c r="F28" i="1"/>
  <c r="F27" i="1"/>
  <c r="F26" i="1"/>
  <c r="F25" i="1"/>
  <c r="F24" i="1"/>
  <c r="F21" i="1"/>
  <c r="F20" i="1"/>
  <c r="F18" i="1"/>
  <c r="F12" i="1"/>
  <c r="F23" i="1"/>
  <c r="F81" i="2"/>
  <c r="D79" i="2" l="1"/>
  <c r="F80" i="2"/>
  <c r="E77" i="2"/>
  <c r="D94" i="2"/>
  <c r="D93" i="2" s="1"/>
  <c r="D92" i="2" s="1"/>
  <c r="D91" i="2" s="1"/>
  <c r="D103" i="2"/>
  <c r="D102" i="2" s="1"/>
  <c r="F59" i="2"/>
  <c r="E58" i="2"/>
  <c r="F22" i="2"/>
  <c r="E21" i="2"/>
  <c r="E94" i="2"/>
  <c r="F96" i="2"/>
  <c r="E95" i="2"/>
  <c r="F95" i="2" s="1"/>
  <c r="E11" i="2"/>
  <c r="E56" i="1"/>
  <c r="E51" i="1"/>
  <c r="F51" i="1" s="1"/>
  <c r="E31" i="1"/>
  <c r="F31" i="1" s="1"/>
  <c r="E10" i="1"/>
  <c r="F11" i="1"/>
  <c r="F42" i="1"/>
  <c r="E36" i="1"/>
  <c r="F36" i="1" s="1"/>
  <c r="E55" i="1" l="1"/>
  <c r="F55" i="1" s="1"/>
  <c r="F56" i="1"/>
  <c r="E93" i="2"/>
  <c r="F94" i="2"/>
  <c r="E76" i="2"/>
  <c r="F10" i="1"/>
  <c r="E9" i="1"/>
  <c r="E10" i="2"/>
  <c r="F11" i="2"/>
  <c r="E20" i="2"/>
  <c r="F21" i="2"/>
  <c r="E57" i="2"/>
  <c r="F58" i="2"/>
  <c r="D78" i="2"/>
  <c r="F79" i="2"/>
  <c r="E8" i="1" l="1"/>
  <c r="F9" i="1"/>
  <c r="D77" i="2"/>
  <c r="F78" i="2"/>
  <c r="E19" i="2"/>
  <c r="F20" i="2"/>
  <c r="F93" i="2"/>
  <c r="E92" i="2"/>
  <c r="F57" i="2"/>
  <c r="E56" i="2"/>
  <c r="E9" i="2"/>
  <c r="F10" i="2"/>
  <c r="E75" i="2"/>
  <c r="F92" i="2" l="1"/>
  <c r="E91" i="2"/>
  <c r="F91" i="2" s="1"/>
  <c r="F9" i="2"/>
  <c r="D76" i="2"/>
  <c r="F77" i="2"/>
  <c r="E55" i="2"/>
  <c r="F55" i="2" s="1"/>
  <c r="F56" i="2"/>
  <c r="E18" i="2"/>
  <c r="F19" i="2"/>
  <c r="E6" i="1"/>
  <c r="F8" i="1"/>
  <c r="F6" i="1" l="1"/>
  <c r="E14" i="3"/>
  <c r="E15" i="3" s="1"/>
  <c r="E16" i="3" s="1"/>
  <c r="E17" i="3" s="1"/>
  <c r="F18" i="2"/>
  <c r="E17" i="2"/>
  <c r="D75" i="2"/>
  <c r="F76" i="2"/>
  <c r="F17" i="2" l="1"/>
  <c r="E8" i="2"/>
  <c r="D6" i="2"/>
  <c r="F75" i="2"/>
  <c r="D106" i="2" l="1"/>
  <c r="D6" i="3" s="1"/>
  <c r="D12" i="3" s="1"/>
  <c r="D13" i="3" s="1"/>
  <c r="D18" i="3"/>
  <c r="D19" i="3" s="1"/>
  <c r="D20" i="3" s="1"/>
  <c r="D21" i="3" s="1"/>
  <c r="F8" i="2"/>
  <c r="E6" i="2"/>
  <c r="E106" i="2" l="1"/>
  <c r="E6" i="3" s="1"/>
  <c r="E18" i="3"/>
  <c r="E19" i="3" s="1"/>
  <c r="E20" i="3" s="1"/>
  <c r="E21" i="3" s="1"/>
  <c r="F6" i="2"/>
  <c r="E12" i="3" l="1"/>
  <c r="F6" i="3"/>
  <c r="E13" i="3"/>
  <c r="F12" i="3" l="1"/>
  <c r="F13" i="3"/>
</calcChain>
</file>

<file path=xl/sharedStrings.xml><?xml version="1.0" encoding="utf-8"?>
<sst xmlns="http://schemas.openxmlformats.org/spreadsheetml/2006/main" count="405" uniqueCount="313">
  <si>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</si>
  <si>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</si>
  <si>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</si>
  <si>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</si>
  <si>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</si>
  <si>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</si>
  <si>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</si>
  <si>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</si>
  <si>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</si>
  <si>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</si>
  <si>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</si>
  <si>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</si>
  <si>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</si>
  <si>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</si>
  <si>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</si>
  <si>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</si>
  <si>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</si>
  <si>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</si>
  <si>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</si>
  <si>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</si>
  <si>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</si>
  <si>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</si>
  <si>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</si>
  <si>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</si>
  <si>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</si>
  <si>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</si>
  <si>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</si>
  <si>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</si>
  <si>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</si>
  <si>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</si>
  <si>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</si>
  <si>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</si>
  <si>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</si>
  <si>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</si>
  <si>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</si>
  <si>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</si>
  <si>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</si>
  <si>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</si>
  <si>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</si>
  <si>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</si>
  <si>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</si>
  <si>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</si>
  <si>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</si>
  <si>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</si>
  <si>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</si>
  <si>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</si>
  <si>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</si>
  <si>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</si>
  <si>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</si>
  <si>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</si>
  <si>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</si>
  <si>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</si>
  <si>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</si>
  <si>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</si>
  <si>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</si>
  <si>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</si>
  <si>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</si>
  <si>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</si>
  <si>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</si>
  <si>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</si>
  <si>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</si>
  <si>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</si>
  <si>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</si>
  <si>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</si>
  <si>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</si>
  <si>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</si>
  <si>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</si>
  <si>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</si>
  <si>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</si>
  <si>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</si>
  <si>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</si>
  <si>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</si>
  <si>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</si>
  <si>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</si>
  <si>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</si>
  <si>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</si>
  <si>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</si>
  <si>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</si>
  <si>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</si>
  <si>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</si>
  <si>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</si>
  <si>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</si>
  <si>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</si>
  <si>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</si>
  <si>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</si>
  <si>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</si>
  <si>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</si>
  <si>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</si>
  <si>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</si>
  <si>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</si>
  <si>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</si>
  <si>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</si>
  <si>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</si>
  <si>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</si>
  <si>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</si>
  <si>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</si>
  <si>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</si>
  <si>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239 10804020010000110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</si>
  <si>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</si>
  <si>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</si>
  <si>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</si>
  <si>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</si>
  <si>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</si>
  <si>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</si>
  <si>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</si>
  <si>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239 11105035100000120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</si>
  <si>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</si>
  <si>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</si>
  <si>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</si>
  <si>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</si>
  <si>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</si>
  <si>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</si>
  <si>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</si>
  <si>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</si>
  <si>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</si>
  <si>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239 20215001100000150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</si>
  <si>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</si>
  <si>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</si>
  <si>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</si>
  <si>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239 20215002100000150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</si>
  <si>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</si>
  <si>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</si>
  <si>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</si>
  <si>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</si>
  <si>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</si>
  <si>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239 20235118100000150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</si>
  <si>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</si>
  <si>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</si>
  <si>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</si>
  <si>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</si>
  <si>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</si>
  <si>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</si>
  <si>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«Реализация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2018-2021 годы»</t>
  </si>
  <si>
    <t>000 0102 6900000000 000</t>
  </si>
  <si>
    <t>Подпрограмма «Осуществление деятельности аппарата управления»</t>
  </si>
  <si>
    <t>000 0102 6910000000 000</t>
  </si>
  <si>
    <t>Глава муниципального образования</t>
  </si>
  <si>
    <t>000 0102 6910010010 000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</si>
  <si>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</si>
  <si>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000 0102 6910010010 100</t>
  </si>
  <si>
    <t>Расходы на выплаты персоналу государственных (муниципальных) органов</t>
  </si>
  <si>
    <t>000 0102 6910010010 120</t>
  </si>
  <si>
    <t>Фонд оплаты труда государственных (муниципальных) органов</t>
  </si>
  <si>
    <t>239 0102 6910010010 121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</si>
  <si>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</si>
  <si>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239 0102 6910010010 129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</si>
  <si>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</si>
  <si>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</si>
  <si>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000 0104 6900000000 000</t>
  </si>
  <si>
    <t>000 0104 6910000000 000</t>
  </si>
  <si>
    <t>Аппарат администрации муниципального образования</t>
  </si>
  <si>
    <t>000 0104 6910010020 000</t>
  </si>
  <si>
    <t>000 0104 6910010020 100</t>
  </si>
  <si>
    <t>000 0104 6910010020 120</t>
  </si>
  <si>
    <t>239 0104 6910010020 121</t>
  </si>
  <si>
    <t>239 0104 6910010020 129</t>
  </si>
  <si>
    <t>Закупка товаров, работ и услуг для обеспечения государственных (муниципальных) нужд</t>
  </si>
  <si>
    <t>000 0104 6910010020 200</t>
  </si>
  <si>
    <t>Иные закупки товаров, работ и услуг для обеспечения государственных (муниципальных) нужд</t>
  </si>
  <si>
    <t>000 0104 6910010020 240</t>
  </si>
  <si>
    <t>Прочая закупка товаров, работ и услуг</t>
  </si>
  <si>
    <t>239 0104 6910010020 244</t>
  </si>
  <si>
    <t>Межбюджетные трансферты</t>
  </si>
  <si>
    <t>000 0104 6910010020 500</t>
  </si>
  <si>
    <t>Иные межбюджетные трансферты</t>
  </si>
  <si>
    <t>239 0104 6910010020 540</t>
  </si>
  <si>
    <t>Иные бюджетные ассигнования</t>
  </si>
  <si>
    <t>000 0104 6910010020 800</t>
  </si>
  <si>
    <t>Уплата налогов, сборов и иных платежей</t>
  </si>
  <si>
    <t>000 0104 6910010020 850</t>
  </si>
  <si>
    <t>Уплата налога на имущество организаций и земельного налога</t>
  </si>
  <si>
    <t>239 0104 6910010020 851</t>
  </si>
  <si>
    <t>Уплата прочих налогов, сборов</t>
  </si>
  <si>
    <t>239 0104 6910010020 852</t>
  </si>
  <si>
    <t>Уплата иных платежей</t>
  </si>
  <si>
    <t>239 0104 6910010020 853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</si>
  <si>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</si>
  <si>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000 0104 6910015010 000</t>
  </si>
  <si>
    <t>000 0104 6910015010 500</t>
  </si>
  <si>
    <t>239 0104 6910015010 540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</si>
  <si>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</si>
  <si>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</si>
  <si>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000 0106 6900000000 000</t>
  </si>
  <si>
    <t>000 0106 6910000000 000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</si>
  <si>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</si>
  <si>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000 0106 6910010080 000</t>
  </si>
  <si>
    <t>000 0106 6910010080 500</t>
  </si>
  <si>
    <t>239 0106 6910010080 540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</si>
  <si>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</si>
  <si>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</si>
  <si>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</si>
  <si>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</si>
  <si>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</si>
  <si>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</si>
  <si>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</si>
  <si>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</si>
  <si>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239 0111 7700000040 870</t>
  </si>
  <si>
    <t>Другие общегосударственные вопросы</t>
  </si>
  <si>
    <t>000 0113 0000000000 000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</si>
  <si>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</si>
  <si>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</si>
  <si>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</si>
  <si>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</si>
  <si>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</si>
  <si>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239 0113 7700095100 853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</si>
  <si>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</si>
  <si>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</si>
  <si>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</si>
  <si>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</si>
  <si>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000 0203 6900000000 000</t>
  </si>
  <si>
    <t>Подпрограмма «Обеспечение осуществления части, переданных органами власти другого уровня, полномочий»</t>
  </si>
  <si>
    <t>000 0203 6920000000 000</t>
  </si>
  <si>
    <t>Ведение первичного воинского учета на территориях, где отсутствуют военные комиссариаты</t>
  </si>
  <si>
    <t>000 0203 6920051180 000</t>
  </si>
  <si>
    <t>000 0203 6920051180 100</t>
  </si>
  <si>
    <t>000 0203 6920051180 120</t>
  </si>
  <si>
    <t>239 0203 6920051180 121</t>
  </si>
  <si>
    <t>239 0203 6920051180 129</t>
  </si>
  <si>
    <t>000 0203 6920051180 200</t>
  </si>
  <si>
    <t>000 0203 6920051180 240</t>
  </si>
  <si>
    <t>239 0203 6920051180 244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</si>
  <si>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</si>
  <si>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</si>
  <si>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</si>
  <si>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</si>
  <si>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000 0310 6900000000 000</t>
  </si>
  <si>
    <t>Подпрограмма «Обеспечение пожарной безопасности на территории муниципального образования Федоровский первый сельсовет»</t>
  </si>
  <si>
    <t>000 0310 6930000000 000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</si>
  <si>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</si>
  <si>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000 0310 6930095020 000</t>
  </si>
  <si>
    <t>000 0310 6930095020 200</t>
  </si>
  <si>
    <t>000 0310 6930095020 240</t>
  </si>
  <si>
    <t>239 0310 6930095020 244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</si>
  <si>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</si>
  <si>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</si>
  <si>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</si>
  <si>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</si>
  <si>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000 0409 6900000000 000</t>
  </si>
  <si>
    <t>Подпрограмма «Развитие дорожного хозяйства на территории муниципального образования Федоровский Первый сельсовет»</t>
  </si>
  <si>
    <t>000 0409 6940000000 000</t>
  </si>
  <si>
    <t>Содержание, ремонт и капитальный ремонт автомобильных дорог общего пользования и искуственных сооружений на них</t>
  </si>
  <si>
    <t>000 0409 6940095280 000</t>
  </si>
  <si>
    <t>000 0409 6940095280 200</t>
  </si>
  <si>
    <t>000 0409 6940095280 240</t>
  </si>
  <si>
    <t>239 0409 6940095280 244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</si>
  <si>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</si>
  <si>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</si>
  <si>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</si>
  <si>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</si>
  <si>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000 0503 6900000000 000</t>
  </si>
  <si>
    <t>Подпрограмма «Благоустройство на территории муниципального образования Федоровский первый сельсовет»</t>
  </si>
  <si>
    <t>000 0503 6950000000 000</t>
  </si>
  <si>
    <t>Финансовое обеспечение мероприятий по благоустройству территорий муниципального образования поселения</t>
  </si>
  <si>
    <t>000 0503 6950095310 000</t>
  </si>
  <si>
    <t>000 0503 6950095310 200</t>
  </si>
  <si>
    <t>000 0503 6950095310 240</t>
  </si>
  <si>
    <t>239 0503 6950095310 244</t>
  </si>
  <si>
    <t>КУЛЬТУРА, КИНЕМАТОГРАФИЯ</t>
  </si>
  <si>
    <t>000 0800 0000000000 000</t>
  </si>
  <si>
    <t>Культура</t>
  </si>
  <si>
    <t>000 0801 0000000000 000</t>
  </si>
  <si>
    <t>000 0801 6900000000 000</t>
  </si>
  <si>
    <t>Подпрограмма «Развитие культуры на территории муниципального образования Федоровский первый сельсовет»</t>
  </si>
  <si>
    <t>000 0801 6960000000 000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</si>
  <si>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</si>
  <si>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000 0801 6960075080 000</t>
  </si>
  <si>
    <t>000 0801 6960075080 500</t>
  </si>
  <si>
    <t>239 0801 6960075080 540</t>
  </si>
  <si>
    <t>Финансирование социально значимых мероприятий</t>
  </si>
  <si>
    <t>000 0801 6960095110 000</t>
  </si>
  <si>
    <t>000 0801 6960095110 200</t>
  </si>
  <si>
    <t>000 0801 6960095110 240</t>
  </si>
  <si>
    <t>239 0801 6960095110 244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</si>
  <si>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</si>
  <si>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000 0801 6960095220 000</t>
  </si>
  <si>
    <t>000 0801 6960095220 200</t>
  </si>
  <si>
    <t>000 0801 6960095220 240</t>
  </si>
  <si>
    <t>239 0801 6960095220 244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</si>
  <si>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</si>
  <si>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</si>
  <si>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</si>
  <si>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</si>
  <si>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</si>
  <si>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</si>
  <si>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</si>
  <si>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</si>
  <si>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</si>
  <si>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</si>
  <si>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</si>
  <si>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</si>
  <si>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</si>
  <si>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</si>
  <si>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</si>
  <si>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</si>
  <si>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</si>
  <si>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</si>
  <si>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</si>
  <si>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</si>
  <si>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</si>
  <si>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</si>
  <si>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</si>
  <si>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</si>
  <si>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</si>
  <si>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000 01060000000000500</t>
  </si>
  <si>
    <t>000 01060000000000600</t>
  </si>
  <si>
    <t>(руб.)</t>
  </si>
  <si>
    <t>% Исполнения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</si>
  <si>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 полугодие 2019 года</t>
  </si>
  <si>
    <t>Поступление доходов в местный бюджет по кодам видов доходов, подвидов доходов за 1 полугодие 2019 года</t>
  </si>
  <si>
    <t>Источники внутреннего финансирования дефицита местного бюджета за 1 полугодие 2019 года</t>
  </si>
  <si>
    <t>Приложение 1 к решению совета депутатов  Федоровского Первого сельсовета № 116 от 23.07.2019 года</t>
  </si>
  <si>
    <t>Приложение 2 к решению совета депутатов Федоровского Первого сельсовета  № 116 от 23.07.2019 года</t>
  </si>
  <si>
    <t>Приложение 3 к решению Совета депутатов Федоровского Первого сельсовета  № 116 от 23.07.2019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</si>
</sst>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8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81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82" fontId="1" fillId="0" borderId="2" xfId="0" applyNumberFormat="1" applyFont="1" applyBorder="1" applyAlignment="1">
      <alignment horizontal="right" wrapText="1"/>
    </xf>
    <xf numFmtId="182" fontId="1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181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82" fontId="1" fillId="0" borderId="7" xfId="0" applyNumberFormat="1" applyFont="1" applyBorder="1" applyAlignment="1">
      <alignment horizontal="right" wrapText="1"/>
    </xf>
    <xf numFmtId="182" fontId="1" fillId="0" borderId="9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81" fontId="5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82" fontId="5" fillId="0" borderId="2" xfId="0" applyNumberFormat="1" applyFont="1" applyBorder="1" applyAlignment="1">
      <alignment horizontal="right" wrapText="1"/>
    </xf>
    <xf numFmtId="182" fontId="5" fillId="0" borderId="5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43.5" customHeight="1" x14ac:dyDescent="0.2">
      <c r="A1" s="15"/>
      <c r="B1" s="15"/>
      <c r="C1" s="15"/>
      <c r="D1" s="43" t="s">
        <v>310</v>
      </c>
      <c r="E1" s="44"/>
      <c r="F1" s="44"/>
    </row>
    <row r="2" spans="1:6" ht="15.2" customHeight="1" x14ac:dyDescent="0.2">
      <c r="A2" s="45" t="s">
        <v>309</v>
      </c>
      <c r="B2" s="46"/>
      <c r="C2" s="46"/>
      <c r="D2" s="46"/>
      <c r="E2" s="46"/>
      <c r="F2" s="46"/>
    </row>
    <row r="3" spans="1:6" x14ac:dyDescent="0.2">
      <c r="A3" s="2"/>
      <c r="B3" s="15"/>
      <c r="C3" s="15"/>
      <c r="D3" s="15"/>
      <c r="E3" s="15"/>
      <c r="F3" s="29" t="s">
        <v>305</v>
      </c>
    </row>
    <row r="4" spans="1:6" ht="68.099999999999994" customHeight="1" x14ac:dyDescent="0.2">
      <c r="A4" s="3" t="s">
        <v>0</v>
      </c>
      <c r="B4" s="3" t="s">
        <v>1</v>
      </c>
      <c r="C4" s="3" t="s">
        <v>279</v>
      </c>
      <c r="D4" s="3" t="s">
        <v>3</v>
      </c>
      <c r="E4" s="3" t="s">
        <v>4</v>
      </c>
      <c r="F4" s="31" t="s">
        <v>306</v>
      </c>
    </row>
    <row r="5" spans="1:6" x14ac:dyDescent="0.2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 x14ac:dyDescent="0.2">
      <c r="A6" s="17" t="s">
        <v>280</v>
      </c>
      <c r="B6" s="18">
        <v>500</v>
      </c>
      <c r="C6" s="19" t="s">
        <v>12</v>
      </c>
      <c r="D6" s="20">
        <f>-+'Прил 3'!D106</f>
        <v>972601.54999999981</v>
      </c>
      <c r="E6" s="20">
        <f>-'Прил 3'!E106</f>
        <v>11969.379999999888</v>
      </c>
      <c r="F6" s="21">
        <f>E6/D6*100</f>
        <v>1.2306560687673067</v>
      </c>
    </row>
    <row r="7" spans="1:6" x14ac:dyDescent="0.2">
      <c r="A7" s="22" t="s">
        <v>13</v>
      </c>
      <c r="B7" s="23"/>
      <c r="C7" s="24"/>
      <c r="D7" s="25"/>
      <c r="E7" s="25"/>
      <c r="F7" s="26"/>
    </row>
    <row r="8" spans="1:6" x14ac:dyDescent="0.2">
      <c r="A8" s="17" t="s">
        <v>281</v>
      </c>
      <c r="B8" s="18">
        <v>520</v>
      </c>
      <c r="C8" s="19" t="s">
        <v>12</v>
      </c>
      <c r="D8" s="20">
        <v>0</v>
      </c>
      <c r="E8" s="20">
        <v>0</v>
      </c>
      <c r="F8" s="21">
        <v>0</v>
      </c>
    </row>
    <row r="9" spans="1:6" x14ac:dyDescent="0.2">
      <c r="A9" s="5" t="s">
        <v>282</v>
      </c>
      <c r="B9" s="10"/>
      <c r="C9" s="7"/>
      <c r="D9" s="11"/>
      <c r="E9" s="11"/>
      <c r="F9" s="12"/>
    </row>
    <row r="10" spans="1:6" x14ac:dyDescent="0.2">
      <c r="A10" s="17" t="s">
        <v>283</v>
      </c>
      <c r="B10" s="18">
        <v>620</v>
      </c>
      <c r="C10" s="19" t="s">
        <v>12</v>
      </c>
      <c r="D10" s="20">
        <v>0</v>
      </c>
      <c r="E10" s="20">
        <v>0</v>
      </c>
      <c r="F10" s="21">
        <v>0</v>
      </c>
    </row>
    <row r="11" spans="1:6" x14ac:dyDescent="0.2">
      <c r="A11" s="5" t="s">
        <v>282</v>
      </c>
      <c r="B11" s="10"/>
      <c r="C11" s="7"/>
      <c r="D11" s="11"/>
      <c r="E11" s="11"/>
      <c r="F11" s="12"/>
    </row>
    <row r="12" spans="1:6" x14ac:dyDescent="0.2">
      <c r="A12" s="17" t="s">
        <v>284</v>
      </c>
      <c r="B12" s="18">
        <v>700</v>
      </c>
      <c r="C12" s="19" t="s">
        <v>285</v>
      </c>
      <c r="D12" s="20">
        <f>D6</f>
        <v>972601.54999999981</v>
      </c>
      <c r="E12" s="20">
        <f>E6</f>
        <v>11969.379999999888</v>
      </c>
      <c r="F12" s="21">
        <f>F6</f>
        <v>1.2306560687673067</v>
      </c>
    </row>
    <row r="13" spans="1:6" x14ac:dyDescent="0.2">
      <c r="A13" s="17" t="s">
        <v>284</v>
      </c>
      <c r="B13" s="18">
        <v>700</v>
      </c>
      <c r="C13" s="19" t="s">
        <v>286</v>
      </c>
      <c r="D13" s="20">
        <f>D12</f>
        <v>972601.54999999981</v>
      </c>
      <c r="E13" s="20">
        <f>E6</f>
        <v>11969.379999999888</v>
      </c>
      <c r="F13" s="21">
        <f>F6</f>
        <v>1.2306560687673067</v>
      </c>
    </row>
    <row r="14" spans="1:6" x14ac:dyDescent="0.2">
      <c r="A14" s="17" t="s">
        <v>287</v>
      </c>
      <c r="B14" s="18">
        <v>710</v>
      </c>
      <c r="C14" s="19" t="s">
        <v>288</v>
      </c>
      <c r="D14" s="20">
        <f>-'Прил 2'!D6</f>
        <v>-4388400</v>
      </c>
      <c r="E14" s="20">
        <f>-'Прил 2'!E6</f>
        <v>-2170106.5300000003</v>
      </c>
      <c r="F14" s="27" t="s">
        <v>12</v>
      </c>
    </row>
    <row r="15" spans="1:6" x14ac:dyDescent="0.2">
      <c r="A15" s="17" t="s">
        <v>289</v>
      </c>
      <c r="B15" s="18">
        <v>710</v>
      </c>
      <c r="C15" s="19" t="s">
        <v>290</v>
      </c>
      <c r="D15" s="20">
        <f t="shared" ref="D15:E17" si="0">D14</f>
        <v>-4388400</v>
      </c>
      <c r="E15" s="20">
        <f t="shared" si="0"/>
        <v>-2170106.5300000003</v>
      </c>
      <c r="F15" s="27" t="s">
        <v>12</v>
      </c>
    </row>
    <row r="16" spans="1:6" x14ac:dyDescent="0.2">
      <c r="A16" s="17" t="s">
        <v>291</v>
      </c>
      <c r="B16" s="18">
        <v>710</v>
      </c>
      <c r="C16" s="19" t="s">
        <v>292</v>
      </c>
      <c r="D16" s="20">
        <f t="shared" si="0"/>
        <v>-4388400</v>
      </c>
      <c r="E16" s="20">
        <f t="shared" si="0"/>
        <v>-2170106.5300000003</v>
      </c>
      <c r="F16" s="27" t="s">
        <v>12</v>
      </c>
    </row>
    <row r="17" spans="1:6" x14ac:dyDescent="0.2">
      <c r="A17" s="17" t="s">
        <v>293</v>
      </c>
      <c r="B17" s="18">
        <v>710</v>
      </c>
      <c r="C17" s="19" t="s">
        <v>294</v>
      </c>
      <c r="D17" s="20">
        <f t="shared" si="0"/>
        <v>-4388400</v>
      </c>
      <c r="E17" s="20">
        <f t="shared" si="0"/>
        <v>-2170106.5300000003</v>
      </c>
      <c r="F17" s="27" t="s">
        <v>12</v>
      </c>
    </row>
    <row r="18" spans="1:6" x14ac:dyDescent="0.2">
      <c r="A18" s="17" t="s">
        <v>295</v>
      </c>
      <c r="B18" s="18">
        <v>720</v>
      </c>
      <c r="C18" s="19" t="s">
        <v>296</v>
      </c>
      <c r="D18" s="20">
        <f>'Прил 3'!D6</f>
        <v>5361001.55</v>
      </c>
      <c r="E18" s="20">
        <f>'Прил 3'!E6</f>
        <v>2182075.91</v>
      </c>
      <c r="F18" s="27" t="s">
        <v>12</v>
      </c>
    </row>
    <row r="19" spans="1:6" x14ac:dyDescent="0.2">
      <c r="A19" s="17" t="s">
        <v>297</v>
      </c>
      <c r="B19" s="18">
        <v>720</v>
      </c>
      <c r="C19" s="19" t="s">
        <v>298</v>
      </c>
      <c r="D19" s="20">
        <f t="shared" ref="D19:E21" si="1">D18</f>
        <v>5361001.55</v>
      </c>
      <c r="E19" s="20">
        <f t="shared" si="1"/>
        <v>2182075.91</v>
      </c>
      <c r="F19" s="27" t="s">
        <v>12</v>
      </c>
    </row>
    <row r="20" spans="1:6" x14ac:dyDescent="0.2">
      <c r="A20" s="17" t="s">
        <v>299</v>
      </c>
      <c r="B20" s="18">
        <v>720</v>
      </c>
      <c r="C20" s="19" t="s">
        <v>300</v>
      </c>
      <c r="D20" s="20">
        <f t="shared" si="1"/>
        <v>5361001.55</v>
      </c>
      <c r="E20" s="20">
        <f t="shared" si="1"/>
        <v>2182075.91</v>
      </c>
      <c r="F20" s="27" t="s">
        <v>12</v>
      </c>
    </row>
    <row r="21" spans="1:6" x14ac:dyDescent="0.2">
      <c r="A21" s="17" t="s">
        <v>301</v>
      </c>
      <c r="B21" s="18">
        <v>720</v>
      </c>
      <c r="C21" s="19" t="s">
        <v>302</v>
      </c>
      <c r="D21" s="20">
        <f t="shared" si="1"/>
        <v>5361001.55</v>
      </c>
      <c r="E21" s="20">
        <f t="shared" si="1"/>
        <v>2182075.91</v>
      </c>
      <c r="F21" s="27" t="s">
        <v>12</v>
      </c>
    </row>
    <row r="22" spans="1:6" x14ac:dyDescent="0.2">
      <c r="A22" s="17"/>
      <c r="B22" s="18">
        <v>710</v>
      </c>
      <c r="C22" s="19" t="s">
        <v>303</v>
      </c>
      <c r="D22" s="20">
        <v>0</v>
      </c>
      <c r="E22" s="20">
        <v>0</v>
      </c>
      <c r="F22" s="27" t="s">
        <v>12</v>
      </c>
    </row>
    <row r="23" spans="1:6" x14ac:dyDescent="0.2">
      <c r="A23" s="17"/>
      <c r="B23" s="18">
        <v>720</v>
      </c>
      <c r="C23" s="19" t="s">
        <v>304</v>
      </c>
      <c r="D23" s="20">
        <v>0</v>
      </c>
      <c r="E23" s="20">
        <v>0</v>
      </c>
      <c r="F23" s="27" t="s">
        <v>12</v>
      </c>
    </row>
    <row r="24" spans="1:6" x14ac:dyDescent="0.2">
      <c r="A24" s="1"/>
      <c r="B24" s="13"/>
      <c r="C24" s="13"/>
      <c r="D24" s="14"/>
      <c r="E24" s="14"/>
      <c r="F24" s="14"/>
    </row>
    <row r="25" spans="1:6" x14ac:dyDescent="0.2">
      <c r="A25" s="28"/>
      <c r="B25" s="1"/>
      <c r="C25" s="1"/>
      <c r="D25" s="1"/>
      <c r="E25" s="1"/>
      <c r="F25" s="1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1.5703125" customWidth="1"/>
    <col min="4" max="4" width="12.5703125" customWidth="1"/>
    <col min="5" max="5" width="12.140625" customWidth="1"/>
    <col min="6" max="6" width="15.7109375" customWidth="1"/>
  </cols>
  <sheetData>
    <row r="1" spans="1:6" ht="41.25" customHeight="1" x14ac:dyDescent="0.2">
      <c r="A1" s="1"/>
      <c r="B1" s="1"/>
      <c r="C1" s="1"/>
      <c r="D1" s="47" t="s">
        <v>311</v>
      </c>
      <c r="E1" s="48"/>
      <c r="F1" s="48"/>
    </row>
    <row r="2" spans="1:6" ht="15.2" customHeight="1" x14ac:dyDescent="0.2">
      <c r="A2" s="45" t="s">
        <v>308</v>
      </c>
      <c r="B2" s="46"/>
      <c r="C2" s="46"/>
      <c r="D2" s="46"/>
      <c r="E2" s="46"/>
      <c r="F2" s="46"/>
    </row>
    <row r="3" spans="1:6" x14ac:dyDescent="0.2">
      <c r="A3" s="2"/>
      <c r="B3" s="2"/>
      <c r="C3" s="2"/>
      <c r="D3" s="2"/>
      <c r="E3" s="2"/>
      <c r="F3" s="30" t="s">
        <v>305</v>
      </c>
    </row>
    <row r="4" spans="1:6" ht="39.6" customHeight="1" x14ac:dyDescent="0.2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306</v>
      </c>
    </row>
    <row r="5" spans="1:6" x14ac:dyDescent="0.2">
      <c r="A5" s="31" t="s">
        <v>5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</row>
    <row r="6" spans="1:6" x14ac:dyDescent="0.2">
      <c r="A6" s="33" t="s">
        <v>11</v>
      </c>
      <c r="B6" s="34">
        <v>10</v>
      </c>
      <c r="C6" s="35" t="s">
        <v>12</v>
      </c>
      <c r="D6" s="36">
        <f>D8+D55</f>
        <v>4388400</v>
      </c>
      <c r="E6" s="36">
        <f>E8+E55</f>
        <v>2170106.5300000003</v>
      </c>
      <c r="F6" s="37">
        <f>E6/D6*100</f>
        <v>49.450973703399882</v>
      </c>
    </row>
    <row r="7" spans="1:6" x14ac:dyDescent="0.2">
      <c r="A7" s="33" t="s">
        <v>13</v>
      </c>
      <c r="B7" s="38"/>
      <c r="C7" s="35"/>
      <c r="D7" s="39"/>
      <c r="E7" s="39"/>
      <c r="F7" s="40"/>
    </row>
    <row r="8" spans="1:6" x14ac:dyDescent="0.2">
      <c r="A8" s="33" t="s">
        <v>14</v>
      </c>
      <c r="B8" s="34">
        <v>10</v>
      </c>
      <c r="C8" s="35" t="s">
        <v>15</v>
      </c>
      <c r="D8" s="36">
        <f>D9+D17+D27+D35+D48+D51</f>
        <v>1153100</v>
      </c>
      <c r="E8" s="36">
        <f>E9+E17+E27+E35+E48+E51</f>
        <v>444806.53</v>
      </c>
      <c r="F8" s="37">
        <f>E8/D8*100</f>
        <v>38.574844332668462</v>
      </c>
    </row>
    <row r="9" spans="1:6" x14ac:dyDescent="0.2">
      <c r="A9" s="33" t="s">
        <v>16</v>
      </c>
      <c r="B9" s="34">
        <v>10</v>
      </c>
      <c r="C9" s="35" t="s">
        <v>17</v>
      </c>
      <c r="D9" s="36">
        <v>243000</v>
      </c>
      <c r="E9" s="36">
        <f>E10</f>
        <v>96642.32</v>
      </c>
      <c r="F9" s="37">
        <f>E9/D9*100</f>
        <v>39.770502057613172</v>
      </c>
    </row>
    <row r="10" spans="1:6" x14ac:dyDescent="0.2">
      <c r="A10" s="33" t="s">
        <v>18</v>
      </c>
      <c r="B10" s="34">
        <v>10</v>
      </c>
      <c r="C10" s="35" t="s">
        <v>19</v>
      </c>
      <c r="D10" s="36">
        <v>243000</v>
      </c>
      <c r="E10" s="36">
        <f>E11+E14</f>
        <v>96642.32</v>
      </c>
      <c r="F10" s="37">
        <f>E10/D10*100</f>
        <v>39.770502057613172</v>
      </c>
    </row>
    <row r="11" spans="1:6" ht="37.5" customHeight="1" x14ac:dyDescent="0.2">
      <c r="A11" s="33" t="s">
        <v>20</v>
      </c>
      <c r="B11" s="34">
        <v>10</v>
      </c>
      <c r="C11" s="35" t="s">
        <v>21</v>
      </c>
      <c r="D11" s="36">
        <v>243000</v>
      </c>
      <c r="E11" s="36">
        <f>E12+E13</f>
        <v>94448.55</v>
      </c>
      <c r="F11" s="37">
        <f>E11/D11*100</f>
        <v>38.867716049382715</v>
      </c>
    </row>
    <row r="12" spans="1:6" x14ac:dyDescent="0.2">
      <c r="A12" s="33" t="s">
        <v>22</v>
      </c>
      <c r="B12" s="34">
        <v>10</v>
      </c>
      <c r="C12" s="35" t="s">
        <v>23</v>
      </c>
      <c r="D12" s="36">
        <v>243000</v>
      </c>
      <c r="E12" s="36">
        <v>93698.55</v>
      </c>
      <c r="F12" s="37">
        <f>E12/D12*100</f>
        <v>38.559074074074076</v>
      </c>
    </row>
    <row r="13" spans="1:6" ht="45" x14ac:dyDescent="0.2">
      <c r="A13" s="33" t="s">
        <v>24</v>
      </c>
      <c r="B13" s="34">
        <v>10</v>
      </c>
      <c r="C13" s="35" t="s">
        <v>25</v>
      </c>
      <c r="D13" s="36">
        <v>0</v>
      </c>
      <c r="E13" s="36">
        <v>750</v>
      </c>
      <c r="F13" s="37">
        <v>0</v>
      </c>
    </row>
    <row r="14" spans="1:6" ht="22.5" x14ac:dyDescent="0.2">
      <c r="A14" s="33" t="s">
        <v>26</v>
      </c>
      <c r="B14" s="34">
        <v>10</v>
      </c>
      <c r="C14" s="35" t="s">
        <v>27</v>
      </c>
      <c r="D14" s="36">
        <v>0</v>
      </c>
      <c r="E14" s="36">
        <f>E15+E16</f>
        <v>2193.77</v>
      </c>
      <c r="F14" s="37">
        <v>0</v>
      </c>
    </row>
    <row r="15" spans="1:6" ht="45" x14ac:dyDescent="0.2">
      <c r="A15" s="33" t="s">
        <v>28</v>
      </c>
      <c r="B15" s="34">
        <v>10</v>
      </c>
      <c r="C15" s="35" t="s">
        <v>29</v>
      </c>
      <c r="D15" s="36">
        <v>0</v>
      </c>
      <c r="E15" s="36">
        <v>2163.6</v>
      </c>
      <c r="F15" s="37">
        <v>0</v>
      </c>
    </row>
    <row r="16" spans="1:6" ht="33.75" x14ac:dyDescent="0.2">
      <c r="A16" s="33" t="s">
        <v>30</v>
      </c>
      <c r="B16" s="34">
        <v>10</v>
      </c>
      <c r="C16" s="35" t="s">
        <v>31</v>
      </c>
      <c r="D16" s="36">
        <v>0</v>
      </c>
      <c r="E16" s="36">
        <v>30.17</v>
      </c>
      <c r="F16" s="37">
        <v>0</v>
      </c>
    </row>
    <row r="17" spans="1:6" ht="22.5" x14ac:dyDescent="0.2">
      <c r="A17" s="33" t="s">
        <v>32</v>
      </c>
      <c r="B17" s="34">
        <v>10</v>
      </c>
      <c r="C17" s="35" t="s">
        <v>33</v>
      </c>
      <c r="D17" s="36">
        <f>D18</f>
        <v>251600</v>
      </c>
      <c r="E17" s="36">
        <f>E18</f>
        <v>132793.67000000001</v>
      </c>
      <c r="F17" s="37">
        <f t="shared" ref="F17:F32" si="0">E17/D17*100</f>
        <v>52.77967806041336</v>
      </c>
    </row>
    <row r="18" spans="1:6" ht="22.5" x14ac:dyDescent="0.2">
      <c r="A18" s="33" t="s">
        <v>34</v>
      </c>
      <c r="B18" s="34">
        <v>10</v>
      </c>
      <c r="C18" s="35" t="s">
        <v>35</v>
      </c>
      <c r="D18" s="36">
        <v>251600</v>
      </c>
      <c r="E18" s="36">
        <v>132793.67000000001</v>
      </c>
      <c r="F18" s="37">
        <f t="shared" si="0"/>
        <v>52.77967806041336</v>
      </c>
    </row>
    <row r="19" spans="1:6" ht="33.75" x14ac:dyDescent="0.2">
      <c r="A19" s="33" t="s">
        <v>36</v>
      </c>
      <c r="B19" s="34">
        <v>10</v>
      </c>
      <c r="C19" s="35" t="s">
        <v>37</v>
      </c>
      <c r="D19" s="36">
        <f>D20</f>
        <v>91200</v>
      </c>
      <c r="E19" s="36">
        <f>E20</f>
        <v>60282.75</v>
      </c>
      <c r="F19" s="37">
        <f t="shared" si="0"/>
        <v>66.09950657894737</v>
      </c>
    </row>
    <row r="20" spans="1:6" ht="56.25" x14ac:dyDescent="0.2">
      <c r="A20" s="33" t="s">
        <v>38</v>
      </c>
      <c r="B20" s="34">
        <v>10</v>
      </c>
      <c r="C20" s="35" t="s">
        <v>39</v>
      </c>
      <c r="D20" s="36">
        <v>91200</v>
      </c>
      <c r="E20" s="36">
        <v>60282.75</v>
      </c>
      <c r="F20" s="37">
        <f t="shared" si="0"/>
        <v>66.09950657894737</v>
      </c>
    </row>
    <row r="21" spans="1:6" ht="45" x14ac:dyDescent="0.2">
      <c r="A21" s="33" t="s">
        <v>40</v>
      </c>
      <c r="B21" s="34">
        <v>10</v>
      </c>
      <c r="C21" s="35" t="s">
        <v>41</v>
      </c>
      <c r="D21" s="36">
        <v>700</v>
      </c>
      <c r="E21" s="36">
        <f>E22</f>
        <v>457.38</v>
      </c>
      <c r="F21" s="37">
        <f t="shared" si="0"/>
        <v>65.34</v>
      </c>
    </row>
    <row r="22" spans="1:6" ht="67.5" x14ac:dyDescent="0.2">
      <c r="A22" s="33" t="s">
        <v>42</v>
      </c>
      <c r="B22" s="34">
        <v>10</v>
      </c>
      <c r="C22" s="42" t="s">
        <v>41</v>
      </c>
      <c r="D22" s="36">
        <v>700</v>
      </c>
      <c r="E22" s="36">
        <v>457.38</v>
      </c>
      <c r="F22" s="37">
        <f>E22/D22*100</f>
        <v>65.34</v>
      </c>
    </row>
    <row r="23" spans="1:6" ht="33.75" x14ac:dyDescent="0.2">
      <c r="A23" s="33" t="s">
        <v>43</v>
      </c>
      <c r="B23" s="34">
        <v>10</v>
      </c>
      <c r="C23" s="41" t="s">
        <v>44</v>
      </c>
      <c r="D23" s="36">
        <f>D24</f>
        <v>176700</v>
      </c>
      <c r="E23" s="36">
        <f>E24</f>
        <v>83536.05</v>
      </c>
      <c r="F23" s="37">
        <f t="shared" si="0"/>
        <v>47.27563667232598</v>
      </c>
    </row>
    <row r="24" spans="1:6" ht="56.25" x14ac:dyDescent="0.2">
      <c r="A24" s="33" t="s">
        <v>45</v>
      </c>
      <c r="B24" s="34">
        <v>10</v>
      </c>
      <c r="C24" s="35" t="s">
        <v>46</v>
      </c>
      <c r="D24" s="36">
        <v>176700</v>
      </c>
      <c r="E24" s="36">
        <v>83536.05</v>
      </c>
      <c r="F24" s="37">
        <f t="shared" si="0"/>
        <v>47.27563667232598</v>
      </c>
    </row>
    <row r="25" spans="1:6" ht="33.75" x14ac:dyDescent="0.2">
      <c r="A25" s="33" t="s">
        <v>47</v>
      </c>
      <c r="B25" s="34">
        <v>10</v>
      </c>
      <c r="C25" s="35" t="s">
        <v>48</v>
      </c>
      <c r="D25" s="36">
        <f>D26</f>
        <v>-17000</v>
      </c>
      <c r="E25" s="36">
        <f>E26</f>
        <v>-11482.51</v>
      </c>
      <c r="F25" s="37">
        <f t="shared" si="0"/>
        <v>67.544176470588241</v>
      </c>
    </row>
    <row r="26" spans="1:6" ht="56.25" x14ac:dyDescent="0.2">
      <c r="A26" s="33" t="s">
        <v>49</v>
      </c>
      <c r="B26" s="34">
        <v>10</v>
      </c>
      <c r="C26" s="35" t="s">
        <v>50</v>
      </c>
      <c r="D26" s="36">
        <v>-17000</v>
      </c>
      <c r="E26" s="36">
        <v>-11482.51</v>
      </c>
      <c r="F26" s="37">
        <f t="shared" si="0"/>
        <v>67.544176470588241</v>
      </c>
    </row>
    <row r="27" spans="1:6" x14ac:dyDescent="0.2">
      <c r="A27" s="33" t="s">
        <v>51</v>
      </c>
      <c r="B27" s="34">
        <v>10</v>
      </c>
      <c r="C27" s="35" t="s">
        <v>52</v>
      </c>
      <c r="D27" s="36">
        <v>1500</v>
      </c>
      <c r="E27" s="36">
        <v>969.3</v>
      </c>
      <c r="F27" s="37">
        <f t="shared" si="0"/>
        <v>64.62</v>
      </c>
    </row>
    <row r="28" spans="1:6" x14ac:dyDescent="0.2">
      <c r="A28" s="33" t="s">
        <v>53</v>
      </c>
      <c r="B28" s="34">
        <v>10</v>
      </c>
      <c r="C28" s="35" t="s">
        <v>54</v>
      </c>
      <c r="D28" s="36">
        <v>1000</v>
      </c>
      <c r="E28" s="36">
        <v>117</v>
      </c>
      <c r="F28" s="37">
        <f t="shared" si="0"/>
        <v>11.700000000000001</v>
      </c>
    </row>
    <row r="29" spans="1:6" ht="22.5" x14ac:dyDescent="0.2">
      <c r="A29" s="33" t="s">
        <v>55</v>
      </c>
      <c r="B29" s="34">
        <v>10</v>
      </c>
      <c r="C29" s="35" t="s">
        <v>56</v>
      </c>
      <c r="D29" s="36">
        <v>1000</v>
      </c>
      <c r="E29" s="36">
        <v>117</v>
      </c>
      <c r="F29" s="37">
        <f t="shared" si="0"/>
        <v>11.700000000000001</v>
      </c>
    </row>
    <row r="30" spans="1:6" ht="33.75" x14ac:dyDescent="0.2">
      <c r="A30" s="33" t="s">
        <v>57</v>
      </c>
      <c r="B30" s="34">
        <v>10</v>
      </c>
      <c r="C30" s="35" t="s">
        <v>58</v>
      </c>
      <c r="D30" s="36">
        <v>1000</v>
      </c>
      <c r="E30" s="36">
        <v>117</v>
      </c>
      <c r="F30" s="37">
        <f t="shared" si="0"/>
        <v>11.700000000000001</v>
      </c>
    </row>
    <row r="31" spans="1:6" x14ac:dyDescent="0.2">
      <c r="A31" s="33" t="s">
        <v>59</v>
      </c>
      <c r="B31" s="34">
        <v>10</v>
      </c>
      <c r="C31" s="35" t="s">
        <v>60</v>
      </c>
      <c r="D31" s="36">
        <v>500</v>
      </c>
      <c r="E31" s="36">
        <f>E32</f>
        <v>852.3</v>
      </c>
      <c r="F31" s="37">
        <f t="shared" si="0"/>
        <v>170.45999999999998</v>
      </c>
    </row>
    <row r="32" spans="1:6" x14ac:dyDescent="0.2">
      <c r="A32" s="33" t="s">
        <v>59</v>
      </c>
      <c r="B32" s="34">
        <v>10</v>
      </c>
      <c r="C32" s="35" t="s">
        <v>61</v>
      </c>
      <c r="D32" s="36">
        <v>500</v>
      </c>
      <c r="E32" s="36">
        <f>E33+E34</f>
        <v>852.3</v>
      </c>
      <c r="F32" s="37">
        <f t="shared" si="0"/>
        <v>170.45999999999998</v>
      </c>
    </row>
    <row r="33" spans="1:6" ht="22.5" x14ac:dyDescent="0.2">
      <c r="A33" s="33" t="s">
        <v>62</v>
      </c>
      <c r="B33" s="34">
        <v>10</v>
      </c>
      <c r="C33" s="35" t="s">
        <v>63</v>
      </c>
      <c r="D33" s="36">
        <f>D34</f>
        <v>500</v>
      </c>
      <c r="E33" s="36">
        <v>838.5</v>
      </c>
      <c r="F33" s="37">
        <f t="shared" ref="F33:F38" si="1">E33/D33*100</f>
        <v>167.70000000000002</v>
      </c>
    </row>
    <row r="34" spans="1:6" x14ac:dyDescent="0.2">
      <c r="A34" s="33" t="s">
        <v>64</v>
      </c>
      <c r="B34" s="34">
        <v>10</v>
      </c>
      <c r="C34" s="35" t="s">
        <v>65</v>
      </c>
      <c r="D34" s="36">
        <v>500</v>
      </c>
      <c r="E34" s="36">
        <v>13.8</v>
      </c>
      <c r="F34" s="37">
        <f t="shared" si="1"/>
        <v>2.7600000000000002</v>
      </c>
    </row>
    <row r="35" spans="1:6" x14ac:dyDescent="0.2">
      <c r="A35" s="33" t="s">
        <v>66</v>
      </c>
      <c r="B35" s="34">
        <v>10</v>
      </c>
      <c r="C35" s="35" t="s">
        <v>67</v>
      </c>
      <c r="D35" s="36">
        <v>579000</v>
      </c>
      <c r="E35" s="36">
        <v>166681.24</v>
      </c>
      <c r="F35" s="37">
        <f t="shared" si="1"/>
        <v>28.787778929188253</v>
      </c>
    </row>
    <row r="36" spans="1:6" x14ac:dyDescent="0.2">
      <c r="A36" s="33" t="s">
        <v>68</v>
      </c>
      <c r="B36" s="34">
        <v>10</v>
      </c>
      <c r="C36" s="35" t="s">
        <v>69</v>
      </c>
      <c r="D36" s="36">
        <v>6000</v>
      </c>
      <c r="E36" s="36">
        <f>E37</f>
        <v>-235.05999999999997</v>
      </c>
      <c r="F36" s="37">
        <f t="shared" si="1"/>
        <v>-3.9176666666666664</v>
      </c>
    </row>
    <row r="37" spans="1:6" ht="22.5" x14ac:dyDescent="0.2">
      <c r="A37" s="33" t="s">
        <v>70</v>
      </c>
      <c r="B37" s="34">
        <v>10</v>
      </c>
      <c r="C37" s="35" t="s">
        <v>71</v>
      </c>
      <c r="D37" s="36">
        <v>6000</v>
      </c>
      <c r="E37" s="36">
        <f>E38+E39</f>
        <v>-235.05999999999997</v>
      </c>
      <c r="F37" s="37">
        <f t="shared" si="1"/>
        <v>-3.9176666666666664</v>
      </c>
    </row>
    <row r="38" spans="1:6" ht="22.5" x14ac:dyDescent="0.2">
      <c r="A38" s="33" t="s">
        <v>72</v>
      </c>
      <c r="B38" s="34">
        <v>10</v>
      </c>
      <c r="C38" s="35" t="s">
        <v>73</v>
      </c>
      <c r="D38" s="36">
        <v>6000</v>
      </c>
      <c r="E38" s="36">
        <v>-286.58999999999997</v>
      </c>
      <c r="F38" s="37">
        <f t="shared" si="1"/>
        <v>-4.7764999999999995</v>
      </c>
    </row>
    <row r="39" spans="1:6" ht="33.75" x14ac:dyDescent="0.2">
      <c r="A39" s="33" t="s">
        <v>74</v>
      </c>
      <c r="B39" s="34">
        <v>10</v>
      </c>
      <c r="C39" s="35" t="s">
        <v>75</v>
      </c>
      <c r="D39" s="36">
        <v>0</v>
      </c>
      <c r="E39" s="36">
        <v>51.53</v>
      </c>
      <c r="F39" s="37">
        <v>0</v>
      </c>
    </row>
    <row r="40" spans="1:6" x14ac:dyDescent="0.2">
      <c r="A40" s="33" t="s">
        <v>76</v>
      </c>
      <c r="B40" s="34">
        <v>10</v>
      </c>
      <c r="C40" s="35" t="s">
        <v>77</v>
      </c>
      <c r="D40" s="36">
        <v>573000</v>
      </c>
      <c r="E40" s="36">
        <v>166916.29999999999</v>
      </c>
      <c r="F40" s="37">
        <f t="shared" ref="F40:F46" si="2">E40/D40*100</f>
        <v>29.130244328097731</v>
      </c>
    </row>
    <row r="41" spans="1:6" x14ac:dyDescent="0.2">
      <c r="A41" s="33" t="s">
        <v>78</v>
      </c>
      <c r="B41" s="34">
        <v>10</v>
      </c>
      <c r="C41" s="35" t="s">
        <v>79</v>
      </c>
      <c r="D41" s="36">
        <v>9000</v>
      </c>
      <c r="E41" s="36">
        <f>E42</f>
        <v>73629</v>
      </c>
      <c r="F41" s="37">
        <f t="shared" si="2"/>
        <v>818.09999999999991</v>
      </c>
    </row>
    <row r="42" spans="1:6" ht="22.5" x14ac:dyDescent="0.2">
      <c r="A42" s="33" t="s">
        <v>80</v>
      </c>
      <c r="B42" s="34">
        <v>10</v>
      </c>
      <c r="C42" s="35" t="s">
        <v>81</v>
      </c>
      <c r="D42" s="36">
        <v>9000</v>
      </c>
      <c r="E42" s="36">
        <f>E43</f>
        <v>73629</v>
      </c>
      <c r="F42" s="37">
        <f t="shared" si="2"/>
        <v>818.09999999999991</v>
      </c>
    </row>
    <row r="43" spans="1:6" ht="33.75" x14ac:dyDescent="0.2">
      <c r="A43" s="33" t="s">
        <v>82</v>
      </c>
      <c r="B43" s="34">
        <v>10</v>
      </c>
      <c r="C43" s="35" t="s">
        <v>83</v>
      </c>
      <c r="D43" s="36">
        <v>9000</v>
      </c>
      <c r="E43" s="36">
        <v>73629</v>
      </c>
      <c r="F43" s="37">
        <f t="shared" si="2"/>
        <v>818.09999999999991</v>
      </c>
    </row>
    <row r="44" spans="1:6" x14ac:dyDescent="0.2">
      <c r="A44" s="33" t="s">
        <v>84</v>
      </c>
      <c r="B44" s="34">
        <v>10</v>
      </c>
      <c r="C44" s="35" t="s">
        <v>85</v>
      </c>
      <c r="D44" s="36">
        <v>564000</v>
      </c>
      <c r="E44" s="36">
        <f>E45</f>
        <v>93287.3</v>
      </c>
      <c r="F44" s="37">
        <f t="shared" si="2"/>
        <v>16.540301418439718</v>
      </c>
    </row>
    <row r="45" spans="1:6" ht="22.5" x14ac:dyDescent="0.2">
      <c r="A45" s="33" t="s">
        <v>86</v>
      </c>
      <c r="B45" s="34">
        <v>10</v>
      </c>
      <c r="C45" s="35" t="s">
        <v>87</v>
      </c>
      <c r="D45" s="36">
        <v>564000</v>
      </c>
      <c r="E45" s="36">
        <f>E46+E47</f>
        <v>93287.3</v>
      </c>
      <c r="F45" s="37">
        <f t="shared" si="2"/>
        <v>16.540301418439718</v>
      </c>
    </row>
    <row r="46" spans="1:6" ht="33.75" x14ac:dyDescent="0.2">
      <c r="A46" s="33" t="s">
        <v>88</v>
      </c>
      <c r="B46" s="34">
        <v>10</v>
      </c>
      <c r="C46" s="35" t="s">
        <v>89</v>
      </c>
      <c r="D46" s="36">
        <v>564000</v>
      </c>
      <c r="E46" s="36">
        <v>90998.2</v>
      </c>
      <c r="F46" s="37">
        <f t="shared" si="2"/>
        <v>16.134432624113472</v>
      </c>
    </row>
    <row r="47" spans="1:6" ht="22.5" x14ac:dyDescent="0.2">
      <c r="A47" s="33" t="s">
        <v>90</v>
      </c>
      <c r="B47" s="34">
        <v>10</v>
      </c>
      <c r="C47" s="35" t="s">
        <v>91</v>
      </c>
      <c r="D47" s="36">
        <v>0</v>
      </c>
      <c r="E47" s="36">
        <v>2289.1</v>
      </c>
      <c r="F47" s="37">
        <v>0</v>
      </c>
    </row>
    <row r="48" spans="1:6" x14ac:dyDescent="0.2">
      <c r="A48" s="33" t="s">
        <v>92</v>
      </c>
      <c r="B48" s="34">
        <v>10</v>
      </c>
      <c r="C48" s="35" t="s">
        <v>93</v>
      </c>
      <c r="D48" s="36">
        <v>0</v>
      </c>
      <c r="E48" s="36">
        <v>8420</v>
      </c>
      <c r="F48" s="37">
        <v>0</v>
      </c>
    </row>
    <row r="49" spans="1:6" ht="22.5" x14ac:dyDescent="0.2">
      <c r="A49" s="33" t="s">
        <v>94</v>
      </c>
      <c r="B49" s="34">
        <v>10</v>
      </c>
      <c r="C49" s="35" t="s">
        <v>95</v>
      </c>
      <c r="D49" s="36">
        <v>0</v>
      </c>
      <c r="E49" s="36">
        <v>8420</v>
      </c>
      <c r="F49" s="37">
        <v>0</v>
      </c>
    </row>
    <row r="50" spans="1:6" ht="33.75" x14ac:dyDescent="0.2">
      <c r="A50" s="33" t="s">
        <v>96</v>
      </c>
      <c r="B50" s="34">
        <v>10</v>
      </c>
      <c r="C50" s="35" t="s">
        <v>97</v>
      </c>
      <c r="D50" s="36">
        <v>0</v>
      </c>
      <c r="E50" s="36">
        <v>8420</v>
      </c>
      <c r="F50" s="37">
        <v>0</v>
      </c>
    </row>
    <row r="51" spans="1:6" ht="22.5" x14ac:dyDescent="0.2">
      <c r="A51" s="33" t="s">
        <v>98</v>
      </c>
      <c r="B51" s="34">
        <v>10</v>
      </c>
      <c r="C51" s="35" t="s">
        <v>99</v>
      </c>
      <c r="D51" s="36">
        <v>78000</v>
      </c>
      <c r="E51" s="36">
        <f>E52</f>
        <v>39300</v>
      </c>
      <c r="F51" s="37">
        <f t="shared" ref="F51:F60" si="3">E51/D51*100</f>
        <v>50.384615384615387</v>
      </c>
    </row>
    <row r="52" spans="1:6" ht="45" x14ac:dyDescent="0.2">
      <c r="A52" s="33" t="s">
        <v>100</v>
      </c>
      <c r="B52" s="34">
        <v>10</v>
      </c>
      <c r="C52" s="35" t="s">
        <v>101</v>
      </c>
      <c r="D52" s="36">
        <v>78000</v>
      </c>
      <c r="E52" s="36">
        <f>E53</f>
        <v>39300</v>
      </c>
      <c r="F52" s="37">
        <f t="shared" si="3"/>
        <v>50.384615384615387</v>
      </c>
    </row>
    <row r="53" spans="1:6" ht="45" x14ac:dyDescent="0.2">
      <c r="A53" s="33" t="s">
        <v>102</v>
      </c>
      <c r="B53" s="34">
        <v>10</v>
      </c>
      <c r="C53" s="35" t="s">
        <v>103</v>
      </c>
      <c r="D53" s="36">
        <v>78000</v>
      </c>
      <c r="E53" s="36">
        <f>E54</f>
        <v>39300</v>
      </c>
      <c r="F53" s="37">
        <f t="shared" si="3"/>
        <v>50.384615384615387</v>
      </c>
    </row>
    <row r="54" spans="1:6" ht="33.75" x14ac:dyDescent="0.2">
      <c r="A54" s="33" t="s">
        <v>104</v>
      </c>
      <c r="B54" s="34">
        <v>10</v>
      </c>
      <c r="C54" s="35" t="s">
        <v>105</v>
      </c>
      <c r="D54" s="36">
        <v>78000</v>
      </c>
      <c r="E54" s="36">
        <v>39300</v>
      </c>
      <c r="F54" s="37">
        <f t="shared" si="3"/>
        <v>50.384615384615387</v>
      </c>
    </row>
    <row r="55" spans="1:6" x14ac:dyDescent="0.2">
      <c r="A55" s="33" t="s">
        <v>106</v>
      </c>
      <c r="B55" s="34">
        <v>10</v>
      </c>
      <c r="C55" s="35" t="s">
        <v>107</v>
      </c>
      <c r="D55" s="36">
        <v>3235300</v>
      </c>
      <c r="E55" s="36">
        <f>E56</f>
        <v>1725300</v>
      </c>
      <c r="F55" s="37">
        <f t="shared" si="3"/>
        <v>53.327357586622568</v>
      </c>
    </row>
    <row r="56" spans="1:6" ht="22.5" x14ac:dyDescent="0.2">
      <c r="A56" s="33" t="s">
        <v>108</v>
      </c>
      <c r="B56" s="34">
        <v>10</v>
      </c>
      <c r="C56" s="35" t="s">
        <v>109</v>
      </c>
      <c r="D56" s="36">
        <v>3235300</v>
      </c>
      <c r="E56" s="36">
        <f>E57+E62</f>
        <v>1725300</v>
      </c>
      <c r="F56" s="37">
        <f t="shared" si="3"/>
        <v>53.327357586622568</v>
      </c>
    </row>
    <row r="57" spans="1:6" x14ac:dyDescent="0.2">
      <c r="A57" s="33" t="s">
        <v>110</v>
      </c>
      <c r="B57" s="34">
        <v>10</v>
      </c>
      <c r="C57" s="35" t="s">
        <v>111</v>
      </c>
      <c r="D57" s="36">
        <v>3145400</v>
      </c>
      <c r="E57" s="36">
        <f>E58+E60</f>
        <v>1680350</v>
      </c>
      <c r="F57" s="37">
        <f t="shared" si="3"/>
        <v>53.422458192916643</v>
      </c>
    </row>
    <row r="58" spans="1:6" x14ac:dyDescent="0.2">
      <c r="A58" s="33" t="s">
        <v>112</v>
      </c>
      <c r="B58" s="34">
        <v>10</v>
      </c>
      <c r="C58" s="35" t="s">
        <v>113</v>
      </c>
      <c r="D58" s="36">
        <v>2945400</v>
      </c>
      <c r="E58" s="36">
        <f>E59</f>
        <v>1480400</v>
      </c>
      <c r="F58" s="37">
        <f t="shared" si="3"/>
        <v>50.261424594282609</v>
      </c>
    </row>
    <row r="59" spans="1:6" x14ac:dyDescent="0.2">
      <c r="A59" s="33" t="s">
        <v>114</v>
      </c>
      <c r="B59" s="34">
        <v>10</v>
      </c>
      <c r="C59" s="35" t="s">
        <v>115</v>
      </c>
      <c r="D59" s="36">
        <v>2945400</v>
      </c>
      <c r="E59" s="36">
        <v>1480400</v>
      </c>
      <c r="F59" s="37">
        <f t="shared" si="3"/>
        <v>50.261424594282609</v>
      </c>
    </row>
    <row r="60" spans="1:6" x14ac:dyDescent="0.2">
      <c r="A60" s="33" t="s">
        <v>116</v>
      </c>
      <c r="B60" s="34">
        <v>10</v>
      </c>
      <c r="C60" s="35" t="s">
        <v>117</v>
      </c>
      <c r="D60" s="36">
        <v>200000</v>
      </c>
      <c r="E60" s="36">
        <f>E61</f>
        <v>199950</v>
      </c>
      <c r="F60" s="37">
        <f t="shared" si="3"/>
        <v>99.975000000000009</v>
      </c>
    </row>
    <row r="61" spans="1:6" ht="22.5" x14ac:dyDescent="0.2">
      <c r="A61" s="33" t="s">
        <v>118</v>
      </c>
      <c r="B61" s="34">
        <v>10</v>
      </c>
      <c r="C61" s="35" t="s">
        <v>119</v>
      </c>
      <c r="D61" s="36">
        <v>200000</v>
      </c>
      <c r="E61" s="36">
        <v>199950</v>
      </c>
      <c r="F61" s="37">
        <f>F60</f>
        <v>99.975000000000009</v>
      </c>
    </row>
    <row r="62" spans="1:6" x14ac:dyDescent="0.2">
      <c r="A62" s="33" t="s">
        <v>120</v>
      </c>
      <c r="B62" s="34">
        <v>10</v>
      </c>
      <c r="C62" s="35" t="s">
        <v>121</v>
      </c>
      <c r="D62" s="36">
        <v>89900</v>
      </c>
      <c r="E62" s="36">
        <f>E63</f>
        <v>44950</v>
      </c>
      <c r="F62" s="37">
        <f>E62/D62*100</f>
        <v>50</v>
      </c>
    </row>
    <row r="63" spans="1:6" ht="22.5" x14ac:dyDescent="0.2">
      <c r="A63" s="33" t="s">
        <v>122</v>
      </c>
      <c r="B63" s="34">
        <v>10</v>
      </c>
      <c r="C63" s="35" t="s">
        <v>123</v>
      </c>
      <c r="D63" s="36">
        <v>89900</v>
      </c>
      <c r="E63" s="36">
        <f>E64</f>
        <v>44950</v>
      </c>
      <c r="F63" s="37">
        <f>E63/D63*100</f>
        <v>50</v>
      </c>
    </row>
    <row r="64" spans="1:6" ht="22.5" x14ac:dyDescent="0.2">
      <c r="A64" s="33" t="s">
        <v>124</v>
      </c>
      <c r="B64" s="34">
        <v>10</v>
      </c>
      <c r="C64" s="35" t="s">
        <v>125</v>
      </c>
      <c r="D64" s="36">
        <v>89900</v>
      </c>
      <c r="E64" s="36">
        <v>44950</v>
      </c>
      <c r="F64" s="37">
        <f>E64/D64*100</f>
        <v>50</v>
      </c>
    </row>
    <row r="65" spans="1:6" x14ac:dyDescent="0.2">
      <c r="A65" s="1"/>
      <c r="B65" s="13"/>
      <c r="C65" s="13"/>
      <c r="D65" s="14"/>
      <c r="E65" s="14"/>
      <c r="F65" s="14"/>
    </row>
  </sheetData>
  <mergeCells count="2">
    <mergeCell ref="A2:F2"/>
    <mergeCell ref="D1:F1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35.25" customHeight="1" x14ac:dyDescent="0.2">
      <c r="A1" s="15"/>
      <c r="B1" s="15"/>
      <c r="C1" s="15"/>
      <c r="D1" s="43" t="s">
        <v>312</v>
      </c>
      <c r="E1" s="44"/>
      <c r="F1" s="44"/>
    </row>
    <row r="2" spans="1:6" ht="42.75" customHeight="1" x14ac:dyDescent="0.2">
      <c r="A2" s="45" t="s">
        <v>307</v>
      </c>
      <c r="B2" s="46"/>
      <c r="C2" s="46"/>
      <c r="D2" s="46"/>
      <c r="E2" s="46"/>
      <c r="F2" s="46"/>
    </row>
    <row r="3" spans="1:6" x14ac:dyDescent="0.2">
      <c r="A3" s="2"/>
      <c r="B3" s="15"/>
      <c r="C3" s="15"/>
      <c r="D3" s="15"/>
      <c r="E3" s="15"/>
      <c r="F3" s="29" t="s">
        <v>305</v>
      </c>
    </row>
    <row r="4" spans="1:6" ht="39.6" customHeight="1" x14ac:dyDescent="0.2">
      <c r="A4" s="3" t="s">
        <v>0</v>
      </c>
      <c r="B4" s="3" t="s">
        <v>1</v>
      </c>
      <c r="C4" s="3" t="s">
        <v>126</v>
      </c>
      <c r="D4" s="3" t="s">
        <v>3</v>
      </c>
      <c r="E4" s="3" t="s">
        <v>4</v>
      </c>
      <c r="F4" s="31" t="s">
        <v>306</v>
      </c>
    </row>
    <row r="5" spans="1:6" x14ac:dyDescent="0.2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 x14ac:dyDescent="0.2">
      <c r="A6" s="5" t="s">
        <v>127</v>
      </c>
      <c r="B6" s="6">
        <v>200</v>
      </c>
      <c r="C6" s="7" t="s">
        <v>12</v>
      </c>
      <c r="D6" s="8">
        <f>D8+D55+D67+D75+D83+D91</f>
        <v>5361001.55</v>
      </c>
      <c r="E6" s="8">
        <f>E8+E55+E67+E75+E83+E91</f>
        <v>2182075.91</v>
      </c>
      <c r="F6" s="9">
        <f>E6/D6*100</f>
        <v>40.702765885229041</v>
      </c>
    </row>
    <row r="7" spans="1:6" x14ac:dyDescent="0.2">
      <c r="A7" s="5" t="s">
        <v>13</v>
      </c>
      <c r="B7" s="10"/>
      <c r="C7" s="7"/>
      <c r="D7" s="11"/>
      <c r="E7" s="11"/>
      <c r="F7" s="12"/>
    </row>
    <row r="8" spans="1:6" x14ac:dyDescent="0.2">
      <c r="A8" s="5" t="s">
        <v>128</v>
      </c>
      <c r="B8" s="6">
        <v>200</v>
      </c>
      <c r="C8" s="7" t="s">
        <v>129</v>
      </c>
      <c r="D8" s="8">
        <v>2355200</v>
      </c>
      <c r="E8" s="8">
        <f>E9+E17+E38+E44+E49</f>
        <v>1081618.4200000002</v>
      </c>
      <c r="F8" s="9">
        <f t="shared" ref="F8:F30" si="0">E8/D8*100</f>
        <v>45.924695142663055</v>
      </c>
    </row>
    <row r="9" spans="1:6" ht="22.5" x14ac:dyDescent="0.2">
      <c r="A9" s="5" t="s">
        <v>130</v>
      </c>
      <c r="B9" s="6">
        <v>200</v>
      </c>
      <c r="C9" s="7" t="s">
        <v>131</v>
      </c>
      <c r="D9" s="8">
        <v>592410</v>
      </c>
      <c r="E9" s="8">
        <f>E10</f>
        <v>379654.35000000003</v>
      </c>
      <c r="F9" s="9">
        <f t="shared" si="0"/>
        <v>64.086418190104837</v>
      </c>
    </row>
    <row r="10" spans="1:6" ht="33.75" x14ac:dyDescent="0.2">
      <c r="A10" s="5" t="s">
        <v>132</v>
      </c>
      <c r="B10" s="6">
        <v>200</v>
      </c>
      <c r="C10" s="7" t="s">
        <v>133</v>
      </c>
      <c r="D10" s="8">
        <v>592410</v>
      </c>
      <c r="E10" s="8">
        <f>E11</f>
        <v>379654.35000000003</v>
      </c>
      <c r="F10" s="9">
        <f t="shared" si="0"/>
        <v>64.086418190104837</v>
      </c>
    </row>
    <row r="11" spans="1:6" x14ac:dyDescent="0.2">
      <c r="A11" s="5" t="s">
        <v>134</v>
      </c>
      <c r="B11" s="6">
        <v>200</v>
      </c>
      <c r="C11" s="7" t="s">
        <v>135</v>
      </c>
      <c r="D11" s="8">
        <v>592410</v>
      </c>
      <c r="E11" s="8">
        <f>E12</f>
        <v>379654.35000000003</v>
      </c>
      <c r="F11" s="9">
        <f t="shared" si="0"/>
        <v>64.086418190104837</v>
      </c>
    </row>
    <row r="12" spans="1:6" x14ac:dyDescent="0.2">
      <c r="A12" s="5" t="s">
        <v>136</v>
      </c>
      <c r="B12" s="6">
        <v>200</v>
      </c>
      <c r="C12" s="7" t="s">
        <v>137</v>
      </c>
      <c r="D12" s="8">
        <v>592410</v>
      </c>
      <c r="E12" s="8">
        <f>E13</f>
        <v>379654.35000000003</v>
      </c>
      <c r="F12" s="9">
        <f t="shared" si="0"/>
        <v>64.086418190104837</v>
      </c>
    </row>
    <row r="13" spans="1:6" ht="33.75" x14ac:dyDescent="0.2">
      <c r="A13" s="5" t="s">
        <v>138</v>
      </c>
      <c r="B13" s="6">
        <v>200</v>
      </c>
      <c r="C13" s="7" t="s">
        <v>139</v>
      </c>
      <c r="D13" s="8">
        <v>592410</v>
      </c>
      <c r="E13" s="8">
        <f>E14</f>
        <v>379654.35000000003</v>
      </c>
      <c r="F13" s="9">
        <f t="shared" si="0"/>
        <v>64.086418190104837</v>
      </c>
    </row>
    <row r="14" spans="1:6" x14ac:dyDescent="0.2">
      <c r="A14" s="5" t="s">
        <v>140</v>
      </c>
      <c r="B14" s="6">
        <v>200</v>
      </c>
      <c r="C14" s="7" t="s">
        <v>141</v>
      </c>
      <c r="D14" s="8">
        <v>592410</v>
      </c>
      <c r="E14" s="8">
        <f>E15+E16</f>
        <v>379654.35000000003</v>
      </c>
      <c r="F14" s="9">
        <f t="shared" si="0"/>
        <v>64.086418190104837</v>
      </c>
    </row>
    <row r="15" spans="1:6" x14ac:dyDescent="0.2">
      <c r="A15" s="5" t="s">
        <v>142</v>
      </c>
      <c r="B15" s="6">
        <v>200</v>
      </c>
      <c r="C15" s="7" t="s">
        <v>143</v>
      </c>
      <c r="D15" s="8">
        <v>455000</v>
      </c>
      <c r="E15" s="8">
        <v>297097.71000000002</v>
      </c>
      <c r="F15" s="9">
        <f t="shared" si="0"/>
        <v>65.296199999999999</v>
      </c>
    </row>
    <row r="16" spans="1:6" ht="22.5" x14ac:dyDescent="0.2">
      <c r="A16" s="5" t="s">
        <v>144</v>
      </c>
      <c r="B16" s="6">
        <v>200</v>
      </c>
      <c r="C16" s="7" t="s">
        <v>145</v>
      </c>
      <c r="D16" s="8">
        <v>137410</v>
      </c>
      <c r="E16" s="8">
        <v>82556.639999999999</v>
      </c>
      <c r="F16" s="9">
        <f t="shared" si="0"/>
        <v>60.080518157339348</v>
      </c>
    </row>
    <row r="17" spans="1:6" ht="33.75" x14ac:dyDescent="0.2">
      <c r="A17" s="5" t="s">
        <v>146</v>
      </c>
      <c r="B17" s="6">
        <v>200</v>
      </c>
      <c r="C17" s="7" t="s">
        <v>147</v>
      </c>
      <c r="D17" s="8">
        <v>1656078</v>
      </c>
      <c r="E17" s="8">
        <f>E18+E36</f>
        <v>685252.07000000007</v>
      </c>
      <c r="F17" s="9">
        <f t="shared" si="0"/>
        <v>41.378006953778751</v>
      </c>
    </row>
    <row r="18" spans="1:6" ht="33.75" x14ac:dyDescent="0.2">
      <c r="A18" s="5" t="s">
        <v>132</v>
      </c>
      <c r="B18" s="6">
        <v>200</v>
      </c>
      <c r="C18" s="7" t="s">
        <v>148</v>
      </c>
      <c r="D18" s="8">
        <v>1418919</v>
      </c>
      <c r="E18" s="8">
        <f>E19</f>
        <v>531909.32000000007</v>
      </c>
      <c r="F18" s="9">
        <f t="shared" si="0"/>
        <v>37.486940410270073</v>
      </c>
    </row>
    <row r="19" spans="1:6" x14ac:dyDescent="0.2">
      <c r="A19" s="5" t="s">
        <v>134</v>
      </c>
      <c r="B19" s="6">
        <v>200</v>
      </c>
      <c r="C19" s="7" t="s">
        <v>149</v>
      </c>
      <c r="D19" s="8">
        <v>1418919</v>
      </c>
      <c r="E19" s="8">
        <f>E20</f>
        <v>531909.32000000007</v>
      </c>
      <c r="F19" s="9">
        <f t="shared" si="0"/>
        <v>37.486940410270073</v>
      </c>
    </row>
    <row r="20" spans="1:6" x14ac:dyDescent="0.2">
      <c r="A20" s="5" t="s">
        <v>150</v>
      </c>
      <c r="B20" s="6">
        <v>200</v>
      </c>
      <c r="C20" s="7" t="s">
        <v>151</v>
      </c>
      <c r="D20" s="8">
        <v>1418919</v>
      </c>
      <c r="E20" s="8">
        <f>E21+E25+E28+E30</f>
        <v>531909.32000000007</v>
      </c>
      <c r="F20" s="9">
        <f t="shared" si="0"/>
        <v>37.486940410270073</v>
      </c>
    </row>
    <row r="21" spans="1:6" ht="33.75" x14ac:dyDescent="0.2">
      <c r="A21" s="5" t="s">
        <v>138</v>
      </c>
      <c r="B21" s="6">
        <v>200</v>
      </c>
      <c r="C21" s="7" t="s">
        <v>152</v>
      </c>
      <c r="D21" s="8">
        <v>688758</v>
      </c>
      <c r="E21" s="8">
        <f>E22</f>
        <v>320423.96999999997</v>
      </c>
      <c r="F21" s="9">
        <f t="shared" si="0"/>
        <v>46.521996114745669</v>
      </c>
    </row>
    <row r="22" spans="1:6" x14ac:dyDescent="0.2">
      <c r="A22" s="5" t="s">
        <v>140</v>
      </c>
      <c r="B22" s="6">
        <v>200</v>
      </c>
      <c r="C22" s="7" t="s">
        <v>153</v>
      </c>
      <c r="D22" s="8">
        <v>688758</v>
      </c>
      <c r="E22" s="8">
        <f>E23+E24</f>
        <v>320423.96999999997</v>
      </c>
      <c r="F22" s="9">
        <f t="shared" si="0"/>
        <v>46.521996114745669</v>
      </c>
    </row>
    <row r="23" spans="1:6" x14ac:dyDescent="0.2">
      <c r="A23" s="5" t="s">
        <v>142</v>
      </c>
      <c r="B23" s="6">
        <v>200</v>
      </c>
      <c r="C23" s="7" t="s">
        <v>154</v>
      </c>
      <c r="D23" s="8">
        <v>529000</v>
      </c>
      <c r="E23" s="8">
        <v>245856.91</v>
      </c>
      <c r="F23" s="9">
        <f t="shared" si="0"/>
        <v>46.475786389413983</v>
      </c>
    </row>
    <row r="24" spans="1:6" ht="22.5" x14ac:dyDescent="0.2">
      <c r="A24" s="5" t="s">
        <v>144</v>
      </c>
      <c r="B24" s="6">
        <v>200</v>
      </c>
      <c r="C24" s="7" t="s">
        <v>155</v>
      </c>
      <c r="D24" s="8">
        <v>159758</v>
      </c>
      <c r="E24" s="8">
        <v>74567.06</v>
      </c>
      <c r="F24" s="9">
        <f t="shared" si="0"/>
        <v>46.675008450281048</v>
      </c>
    </row>
    <row r="25" spans="1:6" x14ac:dyDescent="0.2">
      <c r="A25" s="5" t="s">
        <v>156</v>
      </c>
      <c r="B25" s="6">
        <v>200</v>
      </c>
      <c r="C25" s="7" t="s">
        <v>157</v>
      </c>
      <c r="D25" s="8">
        <v>712114</v>
      </c>
      <c r="E25" s="8">
        <f>E26</f>
        <v>199329.67</v>
      </c>
      <c r="F25" s="9">
        <f t="shared" si="0"/>
        <v>27.991258422106576</v>
      </c>
    </row>
    <row r="26" spans="1:6" ht="22.5" x14ac:dyDescent="0.2">
      <c r="A26" s="5" t="s">
        <v>158</v>
      </c>
      <c r="B26" s="6">
        <v>200</v>
      </c>
      <c r="C26" s="7" t="s">
        <v>159</v>
      </c>
      <c r="D26" s="8">
        <v>712114</v>
      </c>
      <c r="E26" s="8">
        <f>E27</f>
        <v>199329.67</v>
      </c>
      <c r="F26" s="9">
        <f t="shared" si="0"/>
        <v>27.991258422106576</v>
      </c>
    </row>
    <row r="27" spans="1:6" x14ac:dyDescent="0.2">
      <c r="A27" s="5" t="s">
        <v>160</v>
      </c>
      <c r="B27" s="6">
        <v>200</v>
      </c>
      <c r="C27" s="7" t="s">
        <v>161</v>
      </c>
      <c r="D27" s="8">
        <v>712114</v>
      </c>
      <c r="E27" s="8">
        <v>199329.67</v>
      </c>
      <c r="F27" s="9">
        <f t="shared" si="0"/>
        <v>27.991258422106576</v>
      </c>
    </row>
    <row r="28" spans="1:6" x14ac:dyDescent="0.2">
      <c r="A28" s="5" t="s">
        <v>162</v>
      </c>
      <c r="B28" s="6">
        <v>200</v>
      </c>
      <c r="C28" s="7" t="s">
        <v>163</v>
      </c>
      <c r="D28" s="8">
        <v>10391</v>
      </c>
      <c r="E28" s="8">
        <v>10391</v>
      </c>
      <c r="F28" s="9">
        <f t="shared" si="0"/>
        <v>100</v>
      </c>
    </row>
    <row r="29" spans="1:6" x14ac:dyDescent="0.2">
      <c r="A29" s="5" t="s">
        <v>164</v>
      </c>
      <c r="B29" s="6">
        <v>200</v>
      </c>
      <c r="C29" s="7" t="s">
        <v>165</v>
      </c>
      <c r="D29" s="8">
        <v>10391</v>
      </c>
      <c r="E29" s="8">
        <v>10391</v>
      </c>
      <c r="F29" s="9">
        <f t="shared" si="0"/>
        <v>100</v>
      </c>
    </row>
    <row r="30" spans="1:6" x14ac:dyDescent="0.2">
      <c r="A30" s="5" t="s">
        <v>166</v>
      </c>
      <c r="B30" s="6">
        <v>200</v>
      </c>
      <c r="C30" s="7" t="s">
        <v>167</v>
      </c>
      <c r="D30" s="8">
        <v>7656</v>
      </c>
      <c r="E30" s="8">
        <f>E31</f>
        <v>1764.68</v>
      </c>
      <c r="F30" s="9">
        <f t="shared" si="0"/>
        <v>23.049634273772206</v>
      </c>
    </row>
    <row r="31" spans="1:6" x14ac:dyDescent="0.2">
      <c r="A31" s="5" t="s">
        <v>168</v>
      </c>
      <c r="B31" s="6">
        <v>200</v>
      </c>
      <c r="C31" s="7" t="s">
        <v>169</v>
      </c>
      <c r="D31" s="8">
        <v>7656</v>
      </c>
      <c r="E31" s="8">
        <f>E32+E34</f>
        <v>1764.68</v>
      </c>
      <c r="F31" s="9">
        <f>E31/D31*100</f>
        <v>23.049634273772206</v>
      </c>
    </row>
    <row r="32" spans="1:6" x14ac:dyDescent="0.2">
      <c r="A32" s="5" t="s">
        <v>170</v>
      </c>
      <c r="B32" s="6">
        <v>200</v>
      </c>
      <c r="C32" s="7" t="s">
        <v>171</v>
      </c>
      <c r="D32" s="8">
        <v>5656</v>
      </c>
      <c r="E32" s="8">
        <v>1763</v>
      </c>
      <c r="F32" s="9">
        <f>E32/D32*100</f>
        <v>31.17043847241867</v>
      </c>
    </row>
    <row r="33" spans="1:6" x14ac:dyDescent="0.2">
      <c r="A33" s="5" t="s">
        <v>172</v>
      </c>
      <c r="B33" s="6">
        <v>200</v>
      </c>
      <c r="C33" s="7" t="s">
        <v>173</v>
      </c>
      <c r="D33" s="8">
        <v>1000</v>
      </c>
      <c r="E33" s="8">
        <v>0</v>
      </c>
      <c r="F33" s="9">
        <v>0</v>
      </c>
    </row>
    <row r="34" spans="1:6" x14ac:dyDescent="0.2">
      <c r="A34" s="5" t="s">
        <v>174</v>
      </c>
      <c r="B34" s="6">
        <v>200</v>
      </c>
      <c r="C34" s="7" t="s">
        <v>175</v>
      </c>
      <c r="D34" s="8">
        <v>1000</v>
      </c>
      <c r="E34" s="8">
        <v>1.68</v>
      </c>
      <c r="F34" s="9">
        <f t="shared" ref="F34:F39" si="1">E34/D34*100</f>
        <v>0.16799999999999998</v>
      </c>
    </row>
    <row r="35" spans="1:6" ht="45" x14ac:dyDescent="0.2">
      <c r="A35" s="5" t="s">
        <v>176</v>
      </c>
      <c r="B35" s="6">
        <v>200</v>
      </c>
      <c r="C35" s="7" t="s">
        <v>177</v>
      </c>
      <c r="D35" s="8">
        <v>237159</v>
      </c>
      <c r="E35" s="8">
        <f>E36</f>
        <v>153342.75</v>
      </c>
      <c r="F35" s="9">
        <f t="shared" si="1"/>
        <v>64.658203989728406</v>
      </c>
    </row>
    <row r="36" spans="1:6" x14ac:dyDescent="0.2">
      <c r="A36" s="5" t="s">
        <v>162</v>
      </c>
      <c r="B36" s="6">
        <v>200</v>
      </c>
      <c r="C36" s="7" t="s">
        <v>178</v>
      </c>
      <c r="D36" s="8">
        <v>237159</v>
      </c>
      <c r="E36" s="8">
        <f>E37</f>
        <v>153342.75</v>
      </c>
      <c r="F36" s="9">
        <f t="shared" si="1"/>
        <v>64.658203989728406</v>
      </c>
    </row>
    <row r="37" spans="1:6" x14ac:dyDescent="0.2">
      <c r="A37" s="5" t="s">
        <v>164</v>
      </c>
      <c r="B37" s="6">
        <v>200</v>
      </c>
      <c r="C37" s="7" t="s">
        <v>179</v>
      </c>
      <c r="D37" s="8">
        <v>237159</v>
      </c>
      <c r="E37" s="8">
        <v>153342.75</v>
      </c>
      <c r="F37" s="9">
        <f t="shared" si="1"/>
        <v>64.658203989728406</v>
      </c>
    </row>
    <row r="38" spans="1:6" ht="22.5" x14ac:dyDescent="0.2">
      <c r="A38" s="5" t="s">
        <v>180</v>
      </c>
      <c r="B38" s="6">
        <v>200</v>
      </c>
      <c r="C38" s="7" t="s">
        <v>181</v>
      </c>
      <c r="D38" s="8">
        <v>15919</v>
      </c>
      <c r="E38" s="8">
        <v>15919</v>
      </c>
      <c r="F38" s="9">
        <f t="shared" si="1"/>
        <v>100</v>
      </c>
    </row>
    <row r="39" spans="1:6" ht="33.75" x14ac:dyDescent="0.2">
      <c r="A39" s="5" t="s">
        <v>132</v>
      </c>
      <c r="B39" s="6">
        <v>200</v>
      </c>
      <c r="C39" s="7" t="s">
        <v>182</v>
      </c>
      <c r="D39" s="8">
        <v>15919</v>
      </c>
      <c r="E39" s="8">
        <v>15919</v>
      </c>
      <c r="F39" s="9">
        <f t="shared" si="1"/>
        <v>100</v>
      </c>
    </row>
    <row r="40" spans="1:6" x14ac:dyDescent="0.2">
      <c r="A40" s="5" t="s">
        <v>134</v>
      </c>
      <c r="B40" s="6">
        <v>200</v>
      </c>
      <c r="C40" s="7" t="s">
        <v>183</v>
      </c>
      <c r="D40" s="8">
        <v>15919</v>
      </c>
      <c r="E40" s="8">
        <v>15919</v>
      </c>
      <c r="F40" s="9">
        <v>100</v>
      </c>
    </row>
    <row r="41" spans="1:6" ht="22.5" x14ac:dyDescent="0.2">
      <c r="A41" s="5" t="s">
        <v>184</v>
      </c>
      <c r="B41" s="6">
        <v>200</v>
      </c>
      <c r="C41" s="7" t="s">
        <v>185</v>
      </c>
      <c r="D41" s="8">
        <v>15919</v>
      </c>
      <c r="E41" s="8">
        <v>15919</v>
      </c>
      <c r="F41" s="9">
        <v>100</v>
      </c>
    </row>
    <row r="42" spans="1:6" x14ac:dyDescent="0.2">
      <c r="A42" s="5" t="s">
        <v>162</v>
      </c>
      <c r="B42" s="6">
        <v>200</v>
      </c>
      <c r="C42" s="7" t="s">
        <v>186</v>
      </c>
      <c r="D42" s="8">
        <v>15919</v>
      </c>
      <c r="E42" s="8">
        <v>15919</v>
      </c>
      <c r="F42" s="9">
        <v>100</v>
      </c>
    </row>
    <row r="43" spans="1:6" x14ac:dyDescent="0.2">
      <c r="A43" s="5" t="s">
        <v>164</v>
      </c>
      <c r="B43" s="6">
        <v>200</v>
      </c>
      <c r="C43" s="7" t="s">
        <v>187</v>
      </c>
      <c r="D43" s="8">
        <v>15919</v>
      </c>
      <c r="E43" s="8">
        <v>15919</v>
      </c>
      <c r="F43" s="9">
        <v>100</v>
      </c>
    </row>
    <row r="44" spans="1:6" x14ac:dyDescent="0.2">
      <c r="A44" s="5" t="s">
        <v>188</v>
      </c>
      <c r="B44" s="6">
        <v>200</v>
      </c>
      <c r="C44" s="7" t="s">
        <v>189</v>
      </c>
      <c r="D44" s="8">
        <v>90000</v>
      </c>
      <c r="E44" s="8">
        <v>0</v>
      </c>
      <c r="F44" s="9">
        <v>0</v>
      </c>
    </row>
    <row r="45" spans="1:6" x14ac:dyDescent="0.2">
      <c r="A45" s="5" t="s">
        <v>190</v>
      </c>
      <c r="B45" s="6">
        <v>200</v>
      </c>
      <c r="C45" s="7" t="s">
        <v>191</v>
      </c>
      <c r="D45" s="8">
        <v>90000</v>
      </c>
      <c r="E45" s="8">
        <v>0</v>
      </c>
      <c r="F45" s="9">
        <v>0</v>
      </c>
    </row>
    <row r="46" spans="1:6" ht="22.5" x14ac:dyDescent="0.2">
      <c r="A46" s="5" t="s">
        <v>192</v>
      </c>
      <c r="B46" s="6">
        <v>200</v>
      </c>
      <c r="C46" s="7" t="s">
        <v>193</v>
      </c>
      <c r="D46" s="8">
        <v>90000</v>
      </c>
      <c r="E46" s="8">
        <v>0</v>
      </c>
      <c r="F46" s="9">
        <v>0</v>
      </c>
    </row>
    <row r="47" spans="1:6" x14ac:dyDescent="0.2">
      <c r="A47" s="5" t="s">
        <v>166</v>
      </c>
      <c r="B47" s="6">
        <v>200</v>
      </c>
      <c r="C47" s="7" t="s">
        <v>194</v>
      </c>
      <c r="D47" s="8">
        <v>90000</v>
      </c>
      <c r="E47" s="8">
        <v>0</v>
      </c>
      <c r="F47" s="9">
        <v>0</v>
      </c>
    </row>
    <row r="48" spans="1:6" x14ac:dyDescent="0.2">
      <c r="A48" s="5" t="s">
        <v>195</v>
      </c>
      <c r="B48" s="6">
        <v>200</v>
      </c>
      <c r="C48" s="7" t="s">
        <v>196</v>
      </c>
      <c r="D48" s="8">
        <v>90000</v>
      </c>
      <c r="E48" s="8">
        <v>0</v>
      </c>
      <c r="F48" s="9">
        <v>0</v>
      </c>
    </row>
    <row r="49" spans="1:6" x14ac:dyDescent="0.2">
      <c r="A49" s="5" t="s">
        <v>197</v>
      </c>
      <c r="B49" s="6">
        <v>200</v>
      </c>
      <c r="C49" s="7" t="s">
        <v>198</v>
      </c>
      <c r="D49" s="8">
        <v>793</v>
      </c>
      <c r="E49" s="8">
        <v>793</v>
      </c>
      <c r="F49" s="9">
        <v>100</v>
      </c>
    </row>
    <row r="50" spans="1:6" x14ac:dyDescent="0.2">
      <c r="A50" s="5" t="s">
        <v>190</v>
      </c>
      <c r="B50" s="6">
        <v>200</v>
      </c>
      <c r="C50" s="7" t="s">
        <v>199</v>
      </c>
      <c r="D50" s="8">
        <v>793</v>
      </c>
      <c r="E50" s="8">
        <v>793</v>
      </c>
      <c r="F50" s="9">
        <v>100</v>
      </c>
    </row>
    <row r="51" spans="1:6" x14ac:dyDescent="0.2">
      <c r="A51" s="5" t="s">
        <v>200</v>
      </c>
      <c r="B51" s="6">
        <v>200</v>
      </c>
      <c r="C51" s="7" t="s">
        <v>201</v>
      </c>
      <c r="D51" s="8">
        <v>793</v>
      </c>
      <c r="E51" s="8">
        <v>793</v>
      </c>
      <c r="F51" s="9">
        <v>100</v>
      </c>
    </row>
    <row r="52" spans="1:6" x14ac:dyDescent="0.2">
      <c r="A52" s="5" t="s">
        <v>166</v>
      </c>
      <c r="B52" s="6">
        <v>200</v>
      </c>
      <c r="C52" s="7" t="s">
        <v>202</v>
      </c>
      <c r="D52" s="8">
        <v>793</v>
      </c>
      <c r="E52" s="8">
        <v>793</v>
      </c>
      <c r="F52" s="9">
        <v>100</v>
      </c>
    </row>
    <row r="53" spans="1:6" x14ac:dyDescent="0.2">
      <c r="A53" s="5" t="s">
        <v>168</v>
      </c>
      <c r="B53" s="6">
        <v>200</v>
      </c>
      <c r="C53" s="7" t="s">
        <v>203</v>
      </c>
      <c r="D53" s="8">
        <v>793</v>
      </c>
      <c r="E53" s="8">
        <v>793</v>
      </c>
      <c r="F53" s="9">
        <v>100</v>
      </c>
    </row>
    <row r="54" spans="1:6" x14ac:dyDescent="0.2">
      <c r="A54" s="5" t="s">
        <v>174</v>
      </c>
      <c r="B54" s="6">
        <v>200</v>
      </c>
      <c r="C54" s="7" t="s">
        <v>204</v>
      </c>
      <c r="D54" s="8">
        <v>793</v>
      </c>
      <c r="E54" s="8">
        <v>793</v>
      </c>
      <c r="F54" s="9">
        <v>100</v>
      </c>
    </row>
    <row r="55" spans="1:6" x14ac:dyDescent="0.2">
      <c r="A55" s="5" t="s">
        <v>205</v>
      </c>
      <c r="B55" s="6">
        <v>200</v>
      </c>
      <c r="C55" s="7" t="s">
        <v>206</v>
      </c>
      <c r="D55" s="8">
        <v>89900</v>
      </c>
      <c r="E55" s="8">
        <f t="shared" ref="E55:E60" si="2">E56</f>
        <v>40540.54</v>
      </c>
      <c r="F55" s="9">
        <f t="shared" ref="F55:F63" si="3">E55/D55*100</f>
        <v>45.095150166852058</v>
      </c>
    </row>
    <row r="56" spans="1:6" x14ac:dyDescent="0.2">
      <c r="A56" s="5" t="s">
        <v>207</v>
      </c>
      <c r="B56" s="6">
        <v>200</v>
      </c>
      <c r="C56" s="7" t="s">
        <v>208</v>
      </c>
      <c r="D56" s="8">
        <v>89900</v>
      </c>
      <c r="E56" s="8">
        <f t="shared" si="2"/>
        <v>40540.54</v>
      </c>
      <c r="F56" s="9">
        <f t="shared" si="3"/>
        <v>45.095150166852058</v>
      </c>
    </row>
    <row r="57" spans="1:6" ht="33.75" x14ac:dyDescent="0.2">
      <c r="A57" s="5" t="s">
        <v>132</v>
      </c>
      <c r="B57" s="6">
        <v>200</v>
      </c>
      <c r="C57" s="7" t="s">
        <v>209</v>
      </c>
      <c r="D57" s="8">
        <v>89900</v>
      </c>
      <c r="E57" s="8">
        <f t="shared" si="2"/>
        <v>40540.54</v>
      </c>
      <c r="F57" s="9">
        <f t="shared" si="3"/>
        <v>45.095150166852058</v>
      </c>
    </row>
    <row r="58" spans="1:6" ht="22.5" x14ac:dyDescent="0.2">
      <c r="A58" s="5" t="s">
        <v>210</v>
      </c>
      <c r="B58" s="6">
        <v>200</v>
      </c>
      <c r="C58" s="7" t="s">
        <v>211</v>
      </c>
      <c r="D58" s="8">
        <v>89900</v>
      </c>
      <c r="E58" s="8">
        <f t="shared" si="2"/>
        <v>40540.54</v>
      </c>
      <c r="F58" s="9">
        <f t="shared" si="3"/>
        <v>45.095150166852058</v>
      </c>
    </row>
    <row r="59" spans="1:6" ht="22.5" x14ac:dyDescent="0.2">
      <c r="A59" s="5" t="s">
        <v>212</v>
      </c>
      <c r="B59" s="6">
        <v>200</v>
      </c>
      <c r="C59" s="7" t="s">
        <v>213</v>
      </c>
      <c r="D59" s="8">
        <v>89900</v>
      </c>
      <c r="E59" s="8">
        <f t="shared" si="2"/>
        <v>40540.54</v>
      </c>
      <c r="F59" s="9">
        <f t="shared" si="3"/>
        <v>45.095150166852058</v>
      </c>
    </row>
    <row r="60" spans="1:6" ht="33.75" x14ac:dyDescent="0.2">
      <c r="A60" s="5" t="s">
        <v>138</v>
      </c>
      <c r="B60" s="6">
        <v>200</v>
      </c>
      <c r="C60" s="7" t="s">
        <v>214</v>
      </c>
      <c r="D60" s="8">
        <v>88536</v>
      </c>
      <c r="E60" s="8">
        <f t="shared" si="2"/>
        <v>40540.54</v>
      </c>
      <c r="F60" s="9">
        <f t="shared" si="3"/>
        <v>45.789893376705521</v>
      </c>
    </row>
    <row r="61" spans="1:6" x14ac:dyDescent="0.2">
      <c r="A61" s="5" t="s">
        <v>140</v>
      </c>
      <c r="B61" s="6">
        <v>200</v>
      </c>
      <c r="C61" s="7" t="s">
        <v>215</v>
      </c>
      <c r="D61" s="8">
        <v>88536</v>
      </c>
      <c r="E61" s="8">
        <f>E62+E63</f>
        <v>40540.54</v>
      </c>
      <c r="F61" s="9">
        <f t="shared" si="3"/>
        <v>45.789893376705521</v>
      </c>
    </row>
    <row r="62" spans="1:6" x14ac:dyDescent="0.2">
      <c r="A62" s="5" t="s">
        <v>142</v>
      </c>
      <c r="B62" s="6">
        <v>200</v>
      </c>
      <c r="C62" s="7" t="s">
        <v>216</v>
      </c>
      <c r="D62" s="8">
        <v>68000</v>
      </c>
      <c r="E62" s="8">
        <v>31137.119999999999</v>
      </c>
      <c r="F62" s="9">
        <f t="shared" si="3"/>
        <v>45.789882352941177</v>
      </c>
    </row>
    <row r="63" spans="1:6" ht="22.5" x14ac:dyDescent="0.2">
      <c r="A63" s="5" t="s">
        <v>144</v>
      </c>
      <c r="B63" s="6">
        <v>200</v>
      </c>
      <c r="C63" s="7" t="s">
        <v>217</v>
      </c>
      <c r="D63" s="8">
        <v>20536</v>
      </c>
      <c r="E63" s="8">
        <v>9403.42</v>
      </c>
      <c r="F63" s="9">
        <f t="shared" si="3"/>
        <v>45.78992987923646</v>
      </c>
    </row>
    <row r="64" spans="1:6" x14ac:dyDescent="0.2">
      <c r="A64" s="5" t="s">
        <v>156</v>
      </c>
      <c r="B64" s="6">
        <v>200</v>
      </c>
      <c r="C64" s="7" t="s">
        <v>218</v>
      </c>
      <c r="D64" s="8">
        <v>1364</v>
      </c>
      <c r="E64" s="8">
        <v>0</v>
      </c>
      <c r="F64" s="9">
        <v>0</v>
      </c>
    </row>
    <row r="65" spans="1:6" ht="22.5" x14ac:dyDescent="0.2">
      <c r="A65" s="5" t="s">
        <v>158</v>
      </c>
      <c r="B65" s="6">
        <v>200</v>
      </c>
      <c r="C65" s="7" t="s">
        <v>219</v>
      </c>
      <c r="D65" s="8">
        <v>1364</v>
      </c>
      <c r="E65" s="8">
        <v>0</v>
      </c>
      <c r="F65" s="9">
        <v>0</v>
      </c>
    </row>
    <row r="66" spans="1:6" x14ac:dyDescent="0.2">
      <c r="A66" s="5" t="s">
        <v>160</v>
      </c>
      <c r="B66" s="6">
        <v>200</v>
      </c>
      <c r="C66" s="7" t="s">
        <v>220</v>
      </c>
      <c r="D66" s="8">
        <v>1364</v>
      </c>
      <c r="E66" s="8">
        <v>0</v>
      </c>
      <c r="F66" s="9">
        <v>0</v>
      </c>
    </row>
    <row r="67" spans="1:6" x14ac:dyDescent="0.2">
      <c r="A67" s="5" t="s">
        <v>221</v>
      </c>
      <c r="B67" s="6">
        <v>200</v>
      </c>
      <c r="C67" s="7" t="s">
        <v>222</v>
      </c>
      <c r="D67" s="8">
        <f t="shared" ref="D67:F73" si="4">D68</f>
        <v>28155.19</v>
      </c>
      <c r="E67" s="8">
        <f t="shared" si="4"/>
        <v>28155.19</v>
      </c>
      <c r="F67" s="9">
        <f t="shared" si="4"/>
        <v>100</v>
      </c>
    </row>
    <row r="68" spans="1:6" x14ac:dyDescent="0.2">
      <c r="A68" s="5" t="s">
        <v>223</v>
      </c>
      <c r="B68" s="6">
        <v>200</v>
      </c>
      <c r="C68" s="7" t="s">
        <v>224</v>
      </c>
      <c r="D68" s="8">
        <f t="shared" si="4"/>
        <v>28155.19</v>
      </c>
      <c r="E68" s="8">
        <f t="shared" si="4"/>
        <v>28155.19</v>
      </c>
      <c r="F68" s="9">
        <f t="shared" si="4"/>
        <v>100</v>
      </c>
    </row>
    <row r="69" spans="1:6" ht="33.75" x14ac:dyDescent="0.2">
      <c r="A69" s="5" t="s">
        <v>132</v>
      </c>
      <c r="B69" s="6">
        <v>200</v>
      </c>
      <c r="C69" s="7" t="s">
        <v>225</v>
      </c>
      <c r="D69" s="8">
        <f t="shared" si="4"/>
        <v>28155.19</v>
      </c>
      <c r="E69" s="8">
        <f t="shared" si="4"/>
        <v>28155.19</v>
      </c>
      <c r="F69" s="9">
        <f t="shared" si="4"/>
        <v>100</v>
      </c>
    </row>
    <row r="70" spans="1:6" ht="22.5" x14ac:dyDescent="0.2">
      <c r="A70" s="5" t="s">
        <v>226</v>
      </c>
      <c r="B70" s="6">
        <v>200</v>
      </c>
      <c r="C70" s="7" t="s">
        <v>227</v>
      </c>
      <c r="D70" s="8">
        <f t="shared" si="4"/>
        <v>28155.19</v>
      </c>
      <c r="E70" s="8">
        <f t="shared" si="4"/>
        <v>28155.19</v>
      </c>
      <c r="F70" s="9">
        <f t="shared" si="4"/>
        <v>100</v>
      </c>
    </row>
    <row r="71" spans="1:6" ht="22.5" x14ac:dyDescent="0.2">
      <c r="A71" s="5" t="s">
        <v>228</v>
      </c>
      <c r="B71" s="6">
        <v>200</v>
      </c>
      <c r="C71" s="7" t="s">
        <v>229</v>
      </c>
      <c r="D71" s="8">
        <f t="shared" si="4"/>
        <v>28155.19</v>
      </c>
      <c r="E71" s="8">
        <f t="shared" si="4"/>
        <v>28155.19</v>
      </c>
      <c r="F71" s="9">
        <f t="shared" si="4"/>
        <v>100</v>
      </c>
    </row>
    <row r="72" spans="1:6" x14ac:dyDescent="0.2">
      <c r="A72" s="5" t="s">
        <v>156</v>
      </c>
      <c r="B72" s="6">
        <v>200</v>
      </c>
      <c r="C72" s="7" t="s">
        <v>230</v>
      </c>
      <c r="D72" s="8">
        <f t="shared" si="4"/>
        <v>28155.19</v>
      </c>
      <c r="E72" s="8">
        <f t="shared" si="4"/>
        <v>28155.19</v>
      </c>
      <c r="F72" s="9">
        <f t="shared" si="4"/>
        <v>100</v>
      </c>
    </row>
    <row r="73" spans="1:6" ht="22.5" x14ac:dyDescent="0.2">
      <c r="A73" s="5" t="s">
        <v>158</v>
      </c>
      <c r="B73" s="6">
        <v>200</v>
      </c>
      <c r="C73" s="7" t="s">
        <v>231</v>
      </c>
      <c r="D73" s="8">
        <f t="shared" si="4"/>
        <v>28155.19</v>
      </c>
      <c r="E73" s="8">
        <f t="shared" si="4"/>
        <v>28155.19</v>
      </c>
      <c r="F73" s="9">
        <f t="shared" si="4"/>
        <v>100</v>
      </c>
    </row>
    <row r="74" spans="1:6" x14ac:dyDescent="0.2">
      <c r="A74" s="5" t="s">
        <v>160</v>
      </c>
      <c r="B74" s="6">
        <v>200</v>
      </c>
      <c r="C74" s="7" t="s">
        <v>232</v>
      </c>
      <c r="D74" s="8">
        <v>28155.19</v>
      </c>
      <c r="E74" s="8">
        <v>28155.19</v>
      </c>
      <c r="F74" s="9">
        <f>E74/D74*100</f>
        <v>100</v>
      </c>
    </row>
    <row r="75" spans="1:6" x14ac:dyDescent="0.2">
      <c r="A75" s="5" t="s">
        <v>233</v>
      </c>
      <c r="B75" s="6">
        <v>200</v>
      </c>
      <c r="C75" s="7" t="s">
        <v>234</v>
      </c>
      <c r="D75" s="8">
        <f t="shared" ref="D75:E81" si="5">D76</f>
        <v>351600</v>
      </c>
      <c r="E75" s="8">
        <f t="shared" si="5"/>
        <v>148905.93</v>
      </c>
      <c r="F75" s="9">
        <f t="shared" ref="F75:F82" si="6">E75/D75*100</f>
        <v>42.350947098976107</v>
      </c>
    </row>
    <row r="76" spans="1:6" x14ac:dyDescent="0.2">
      <c r="A76" s="5" t="s">
        <v>235</v>
      </c>
      <c r="B76" s="6">
        <v>200</v>
      </c>
      <c r="C76" s="7" t="s">
        <v>236</v>
      </c>
      <c r="D76" s="8">
        <f t="shared" si="5"/>
        <v>351600</v>
      </c>
      <c r="E76" s="8">
        <f t="shared" si="5"/>
        <v>148905.93</v>
      </c>
      <c r="F76" s="9">
        <f t="shared" si="6"/>
        <v>42.350947098976107</v>
      </c>
    </row>
    <row r="77" spans="1:6" ht="33.75" x14ac:dyDescent="0.2">
      <c r="A77" s="5" t="s">
        <v>132</v>
      </c>
      <c r="B77" s="6">
        <v>200</v>
      </c>
      <c r="C77" s="7" t="s">
        <v>237</v>
      </c>
      <c r="D77" s="8">
        <f t="shared" si="5"/>
        <v>351600</v>
      </c>
      <c r="E77" s="8">
        <f t="shared" si="5"/>
        <v>148905.93</v>
      </c>
      <c r="F77" s="9">
        <f t="shared" si="6"/>
        <v>42.350947098976107</v>
      </c>
    </row>
    <row r="78" spans="1:6" ht="22.5" x14ac:dyDescent="0.2">
      <c r="A78" s="5" t="s">
        <v>238</v>
      </c>
      <c r="B78" s="6">
        <v>200</v>
      </c>
      <c r="C78" s="7" t="s">
        <v>239</v>
      </c>
      <c r="D78" s="8">
        <f t="shared" si="5"/>
        <v>351600</v>
      </c>
      <c r="E78" s="8">
        <f t="shared" si="5"/>
        <v>148905.93</v>
      </c>
      <c r="F78" s="9">
        <f t="shared" si="6"/>
        <v>42.350947098976107</v>
      </c>
    </row>
    <row r="79" spans="1:6" ht="22.5" x14ac:dyDescent="0.2">
      <c r="A79" s="5" t="s">
        <v>240</v>
      </c>
      <c r="B79" s="6">
        <v>200</v>
      </c>
      <c r="C79" s="7" t="s">
        <v>241</v>
      </c>
      <c r="D79" s="8">
        <f t="shared" si="5"/>
        <v>351600</v>
      </c>
      <c r="E79" s="8">
        <f t="shared" si="5"/>
        <v>148905.93</v>
      </c>
      <c r="F79" s="9">
        <f t="shared" si="6"/>
        <v>42.350947098976107</v>
      </c>
    </row>
    <row r="80" spans="1:6" x14ac:dyDescent="0.2">
      <c r="A80" s="5" t="s">
        <v>156</v>
      </c>
      <c r="B80" s="6">
        <v>200</v>
      </c>
      <c r="C80" s="7" t="s">
        <v>242</v>
      </c>
      <c r="D80" s="8">
        <f t="shared" si="5"/>
        <v>351600</v>
      </c>
      <c r="E80" s="8">
        <f t="shared" si="5"/>
        <v>148905.93</v>
      </c>
      <c r="F80" s="9">
        <f t="shared" si="6"/>
        <v>42.350947098976107</v>
      </c>
    </row>
    <row r="81" spans="1:6" ht="22.5" x14ac:dyDescent="0.2">
      <c r="A81" s="5" t="s">
        <v>158</v>
      </c>
      <c r="B81" s="6">
        <v>200</v>
      </c>
      <c r="C81" s="7" t="s">
        <v>243</v>
      </c>
      <c r="D81" s="8">
        <f t="shared" si="5"/>
        <v>351600</v>
      </c>
      <c r="E81" s="8">
        <f t="shared" si="5"/>
        <v>148905.93</v>
      </c>
      <c r="F81" s="9">
        <f t="shared" si="6"/>
        <v>42.350947098976107</v>
      </c>
    </row>
    <row r="82" spans="1:6" x14ac:dyDescent="0.2">
      <c r="A82" s="5" t="s">
        <v>160</v>
      </c>
      <c r="B82" s="6">
        <v>200</v>
      </c>
      <c r="C82" s="7" t="s">
        <v>244</v>
      </c>
      <c r="D82" s="8">
        <v>351600</v>
      </c>
      <c r="E82" s="8">
        <v>148905.93</v>
      </c>
      <c r="F82" s="9">
        <f t="shared" si="6"/>
        <v>42.350947098976107</v>
      </c>
    </row>
    <row r="83" spans="1:6" x14ac:dyDescent="0.2">
      <c r="A83" s="5" t="s">
        <v>245</v>
      </c>
      <c r="B83" s="6">
        <v>200</v>
      </c>
      <c r="C83" s="7" t="s">
        <v>246</v>
      </c>
      <c r="D83" s="8">
        <f t="shared" ref="D83:F88" si="7">D84</f>
        <v>1230127.67</v>
      </c>
      <c r="E83" s="8">
        <f t="shared" si="7"/>
        <v>10344</v>
      </c>
      <c r="F83" s="9">
        <f t="shared" si="7"/>
        <v>0.84088832828221816</v>
      </c>
    </row>
    <row r="84" spans="1:6" x14ac:dyDescent="0.2">
      <c r="A84" s="5" t="s">
        <v>247</v>
      </c>
      <c r="B84" s="6">
        <v>200</v>
      </c>
      <c r="C84" s="7" t="s">
        <v>248</v>
      </c>
      <c r="D84" s="8">
        <f t="shared" si="7"/>
        <v>1230127.67</v>
      </c>
      <c r="E84" s="8">
        <f t="shared" si="7"/>
        <v>10344</v>
      </c>
      <c r="F84" s="9">
        <f t="shared" si="7"/>
        <v>0.84088832828221816</v>
      </c>
    </row>
    <row r="85" spans="1:6" ht="33.75" x14ac:dyDescent="0.2">
      <c r="A85" s="5" t="s">
        <v>132</v>
      </c>
      <c r="B85" s="6">
        <v>200</v>
      </c>
      <c r="C85" s="7" t="s">
        <v>249</v>
      </c>
      <c r="D85" s="8">
        <f t="shared" si="7"/>
        <v>1230127.67</v>
      </c>
      <c r="E85" s="8">
        <f t="shared" si="7"/>
        <v>10344</v>
      </c>
      <c r="F85" s="9">
        <f t="shared" si="7"/>
        <v>0.84088832828221816</v>
      </c>
    </row>
    <row r="86" spans="1:6" ht="22.5" x14ac:dyDescent="0.2">
      <c r="A86" s="5" t="s">
        <v>250</v>
      </c>
      <c r="B86" s="6">
        <v>200</v>
      </c>
      <c r="C86" s="7" t="s">
        <v>251</v>
      </c>
      <c r="D86" s="8">
        <f t="shared" si="7"/>
        <v>1230127.67</v>
      </c>
      <c r="E86" s="8">
        <f t="shared" si="7"/>
        <v>10344</v>
      </c>
      <c r="F86" s="9">
        <f t="shared" si="7"/>
        <v>0.84088832828221816</v>
      </c>
    </row>
    <row r="87" spans="1:6" ht="22.5" x14ac:dyDescent="0.2">
      <c r="A87" s="5" t="s">
        <v>252</v>
      </c>
      <c r="B87" s="6">
        <v>200</v>
      </c>
      <c r="C87" s="7" t="s">
        <v>253</v>
      </c>
      <c r="D87" s="8">
        <f t="shared" si="7"/>
        <v>1230127.67</v>
      </c>
      <c r="E87" s="8">
        <f t="shared" si="7"/>
        <v>10344</v>
      </c>
      <c r="F87" s="9">
        <f t="shared" si="7"/>
        <v>0.84088832828221816</v>
      </c>
    </row>
    <row r="88" spans="1:6" x14ac:dyDescent="0.2">
      <c r="A88" s="5" t="s">
        <v>156</v>
      </c>
      <c r="B88" s="6">
        <v>200</v>
      </c>
      <c r="C88" s="7" t="s">
        <v>254</v>
      </c>
      <c r="D88" s="8">
        <f t="shared" si="7"/>
        <v>1230127.67</v>
      </c>
      <c r="E88" s="8">
        <f t="shared" si="7"/>
        <v>10344</v>
      </c>
      <c r="F88" s="9">
        <f t="shared" si="7"/>
        <v>0.84088832828221816</v>
      </c>
    </row>
    <row r="89" spans="1:6" ht="22.5" x14ac:dyDescent="0.2">
      <c r="A89" s="5" t="s">
        <v>158</v>
      </c>
      <c r="B89" s="6">
        <v>200</v>
      </c>
      <c r="C89" s="7" t="s">
        <v>255</v>
      </c>
      <c r="D89" s="8">
        <f>D90</f>
        <v>1230127.67</v>
      </c>
      <c r="E89" s="8">
        <f>E90</f>
        <v>10344</v>
      </c>
      <c r="F89" s="9">
        <f>E89/D89*100</f>
        <v>0.84088832828221816</v>
      </c>
    </row>
    <row r="90" spans="1:6" x14ac:dyDescent="0.2">
      <c r="A90" s="5" t="s">
        <v>160</v>
      </c>
      <c r="B90" s="6">
        <v>200</v>
      </c>
      <c r="C90" s="7" t="s">
        <v>256</v>
      </c>
      <c r="D90" s="8">
        <v>1230127.67</v>
      </c>
      <c r="E90" s="8">
        <v>10344</v>
      </c>
      <c r="F90" s="9">
        <f>E90/D90*100</f>
        <v>0.84088832828221816</v>
      </c>
    </row>
    <row r="91" spans="1:6" x14ac:dyDescent="0.2">
      <c r="A91" s="5" t="s">
        <v>257</v>
      </c>
      <c r="B91" s="6">
        <v>200</v>
      </c>
      <c r="C91" s="7" t="s">
        <v>258</v>
      </c>
      <c r="D91" s="8">
        <f t="shared" ref="D91:E93" si="8">D92</f>
        <v>1306018.69</v>
      </c>
      <c r="E91" s="8">
        <f t="shared" si="8"/>
        <v>872511.83000000007</v>
      </c>
      <c r="F91" s="9">
        <f t="shared" ref="F91:F97" si="9">E91/D91*100</f>
        <v>66.806994163307124</v>
      </c>
    </row>
    <row r="92" spans="1:6" x14ac:dyDescent="0.2">
      <c r="A92" s="5" t="s">
        <v>259</v>
      </c>
      <c r="B92" s="6">
        <v>200</v>
      </c>
      <c r="C92" s="7" t="s">
        <v>260</v>
      </c>
      <c r="D92" s="8">
        <f t="shared" si="8"/>
        <v>1306018.69</v>
      </c>
      <c r="E92" s="8">
        <f t="shared" si="8"/>
        <v>872511.83000000007</v>
      </c>
      <c r="F92" s="9">
        <f t="shared" si="9"/>
        <v>66.806994163307124</v>
      </c>
    </row>
    <row r="93" spans="1:6" ht="33.75" x14ac:dyDescent="0.2">
      <c r="A93" s="5" t="s">
        <v>132</v>
      </c>
      <c r="B93" s="6">
        <v>200</v>
      </c>
      <c r="C93" s="7" t="s">
        <v>261</v>
      </c>
      <c r="D93" s="8">
        <f t="shared" si="8"/>
        <v>1306018.69</v>
      </c>
      <c r="E93" s="8">
        <f t="shared" si="8"/>
        <v>872511.83000000007</v>
      </c>
      <c r="F93" s="9">
        <f t="shared" si="9"/>
        <v>66.806994163307124</v>
      </c>
    </row>
    <row r="94" spans="1:6" ht="22.5" x14ac:dyDescent="0.2">
      <c r="A94" s="5" t="s">
        <v>262</v>
      </c>
      <c r="B94" s="6">
        <v>200</v>
      </c>
      <c r="C94" s="7" t="s">
        <v>263</v>
      </c>
      <c r="D94" s="8">
        <f>D97+D100+D104</f>
        <v>1306018.69</v>
      </c>
      <c r="E94" s="8">
        <f>E97+E100+E104</f>
        <v>872511.83000000007</v>
      </c>
      <c r="F94" s="9">
        <f t="shared" si="9"/>
        <v>66.806994163307124</v>
      </c>
    </row>
    <row r="95" spans="1:6" ht="22.5" x14ac:dyDescent="0.2">
      <c r="A95" s="5" t="s">
        <v>264</v>
      </c>
      <c r="B95" s="6">
        <v>200</v>
      </c>
      <c r="C95" s="7" t="s">
        <v>265</v>
      </c>
      <c r="D95" s="8">
        <v>682300</v>
      </c>
      <c r="E95" s="8">
        <f>E96</f>
        <v>341800</v>
      </c>
      <c r="F95" s="9">
        <f t="shared" si="9"/>
        <v>50.095266012018172</v>
      </c>
    </row>
    <row r="96" spans="1:6" x14ac:dyDescent="0.2">
      <c r="A96" s="5" t="s">
        <v>162</v>
      </c>
      <c r="B96" s="6">
        <v>200</v>
      </c>
      <c r="C96" s="7" t="s">
        <v>266</v>
      </c>
      <c r="D96" s="8">
        <v>682300</v>
      </c>
      <c r="E96" s="8">
        <f>E97</f>
        <v>341800</v>
      </c>
      <c r="F96" s="9">
        <f t="shared" si="9"/>
        <v>50.095266012018172</v>
      </c>
    </row>
    <row r="97" spans="1:6" x14ac:dyDescent="0.2">
      <c r="A97" s="5" t="s">
        <v>164</v>
      </c>
      <c r="B97" s="6">
        <v>200</v>
      </c>
      <c r="C97" s="7" t="s">
        <v>267</v>
      </c>
      <c r="D97" s="8">
        <v>682300</v>
      </c>
      <c r="E97" s="8">
        <v>341800</v>
      </c>
      <c r="F97" s="9">
        <f t="shared" si="9"/>
        <v>50.095266012018172</v>
      </c>
    </row>
    <row r="98" spans="1:6" x14ac:dyDescent="0.2">
      <c r="A98" s="5" t="s">
        <v>268</v>
      </c>
      <c r="B98" s="6">
        <v>200</v>
      </c>
      <c r="C98" s="7" t="s">
        <v>269</v>
      </c>
      <c r="D98" s="8">
        <v>200000</v>
      </c>
      <c r="E98" s="8">
        <f t="shared" ref="E98:F100" si="10">E99</f>
        <v>199950</v>
      </c>
      <c r="F98" s="9">
        <f t="shared" si="10"/>
        <v>99.975000000000009</v>
      </c>
    </row>
    <row r="99" spans="1:6" x14ac:dyDescent="0.2">
      <c r="A99" s="5" t="s">
        <v>156</v>
      </c>
      <c r="B99" s="6">
        <v>200</v>
      </c>
      <c r="C99" s="7" t="s">
        <v>270</v>
      </c>
      <c r="D99" s="8">
        <v>200000</v>
      </c>
      <c r="E99" s="8">
        <f t="shared" si="10"/>
        <v>199950</v>
      </c>
      <c r="F99" s="9">
        <f t="shared" si="10"/>
        <v>99.975000000000009</v>
      </c>
    </row>
    <row r="100" spans="1:6" ht="22.5" x14ac:dyDescent="0.2">
      <c r="A100" s="5" t="s">
        <v>158</v>
      </c>
      <c r="B100" s="6">
        <v>200</v>
      </c>
      <c r="C100" s="7" t="s">
        <v>271</v>
      </c>
      <c r="D100" s="8">
        <v>200000</v>
      </c>
      <c r="E100" s="8">
        <f t="shared" si="10"/>
        <v>199950</v>
      </c>
      <c r="F100" s="9">
        <f t="shared" si="10"/>
        <v>99.975000000000009</v>
      </c>
    </row>
    <row r="101" spans="1:6" x14ac:dyDescent="0.2">
      <c r="A101" s="5" t="s">
        <v>160</v>
      </c>
      <c r="B101" s="6">
        <v>200</v>
      </c>
      <c r="C101" s="7" t="s">
        <v>272</v>
      </c>
      <c r="D101" s="8">
        <v>200000</v>
      </c>
      <c r="E101" s="8">
        <v>199950</v>
      </c>
      <c r="F101" s="9">
        <f>E101/D101*100</f>
        <v>99.975000000000009</v>
      </c>
    </row>
    <row r="102" spans="1:6" ht="22.5" x14ac:dyDescent="0.2">
      <c r="A102" s="5" t="s">
        <v>273</v>
      </c>
      <c r="B102" s="6">
        <v>200</v>
      </c>
      <c r="C102" s="7" t="s">
        <v>274</v>
      </c>
      <c r="D102" s="8">
        <f t="shared" ref="D102:F104" si="11">D103</f>
        <v>423718.69</v>
      </c>
      <c r="E102" s="8">
        <f t="shared" si="11"/>
        <v>330761.83</v>
      </c>
      <c r="F102" s="9">
        <f t="shared" si="11"/>
        <v>78.061656897881946</v>
      </c>
    </row>
    <row r="103" spans="1:6" x14ac:dyDescent="0.2">
      <c r="A103" s="5" t="s">
        <v>156</v>
      </c>
      <c r="B103" s="6">
        <v>200</v>
      </c>
      <c r="C103" s="7" t="s">
        <v>275</v>
      </c>
      <c r="D103" s="8">
        <f t="shared" si="11"/>
        <v>423718.69</v>
      </c>
      <c r="E103" s="8">
        <f t="shared" si="11"/>
        <v>330761.83</v>
      </c>
      <c r="F103" s="9">
        <f t="shared" si="11"/>
        <v>78.061656897881946</v>
      </c>
    </row>
    <row r="104" spans="1:6" ht="22.5" x14ac:dyDescent="0.2">
      <c r="A104" s="5" t="s">
        <v>158</v>
      </c>
      <c r="B104" s="6">
        <v>200</v>
      </c>
      <c r="C104" s="7" t="s">
        <v>276</v>
      </c>
      <c r="D104" s="8">
        <f t="shared" si="11"/>
        <v>423718.69</v>
      </c>
      <c r="E104" s="8">
        <f t="shared" si="11"/>
        <v>330761.83</v>
      </c>
      <c r="F104" s="9">
        <f t="shared" si="11"/>
        <v>78.061656897881946</v>
      </c>
    </row>
    <row r="105" spans="1:6" x14ac:dyDescent="0.2">
      <c r="A105" s="5" t="s">
        <v>160</v>
      </c>
      <c r="B105" s="6">
        <v>200</v>
      </c>
      <c r="C105" s="7" t="s">
        <v>277</v>
      </c>
      <c r="D105" s="8">
        <v>423718.69</v>
      </c>
      <c r="E105" s="8">
        <v>330761.83</v>
      </c>
      <c r="F105" s="9">
        <f>E105/D105*100</f>
        <v>78.061656897881946</v>
      </c>
    </row>
    <row r="106" spans="1:6" x14ac:dyDescent="0.2">
      <c r="A106" s="5" t="s">
        <v>278</v>
      </c>
      <c r="B106" s="6">
        <v>450</v>
      </c>
      <c r="C106" s="7" t="s">
        <v>12</v>
      </c>
      <c r="D106" s="8">
        <f>-D6+'Прил 2'!D6</f>
        <v>-972601.54999999981</v>
      </c>
      <c r="E106" s="8">
        <f>-E6+'Прил 2'!E6</f>
        <v>-11969.379999999888</v>
      </c>
      <c r="F106" s="16" t="s">
        <v>12</v>
      </c>
    </row>
    <row r="107" spans="1:6" x14ac:dyDescent="0.2">
      <c r="A107" s="1"/>
      <c r="B107" s="13"/>
      <c r="C107" s="13"/>
      <c r="D107" s="14"/>
      <c r="E107" s="14"/>
      <c r="F107" s="14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Прил 1</vt:lpstr>
      <vt:lpstr>Прил 2</vt:lpstr>
      <vt:lpstr>Прил 3</vt:lpstr>
      <vt:lpstr>__bookmark_1</vt:lpstr>
      <vt:lpstr>__bookmark_2</vt:lpstr>
      <vt:lpstr>__bookmark_4</vt:lpstr>
      <vt:lpstr>__bookmark_5</vt:lpstr>
      <vt:lpstr>__bookmark_6</vt:lpstr>
      <vt:lpstr>'Прил 1'!Заголовки_для_печати</vt:lpstr>
      <vt:lpstr>'Прил 2'!Заголовки_для_печати</vt:lpstr>
      <vt:lpstr>'Прил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2019-04-11T04:51:57Z</dcterms:created>
  <dcterms:modified xsi:type="dcterms:W3CDTF">2019-08-20T06:01:28Z</dcterms:modified>
</cp:coreProperties>
</file>